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updateLinks="always" defaultThemeVersion="124226"/>
  <xr:revisionPtr revIDLastSave="0" documentId="8_{ED416E03-87C4-4F20-ABAC-3A5C61DAEE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Лист1!$A$35:$O$127</definedName>
    <definedName name="_xlnm.Print_Area" localSheetId="0">Лист1!$A$1:$O$140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91" i="1" l="1"/>
  <c r="N130" i="1"/>
  <c r="L107" i="1" l="1"/>
  <c r="A53" i="1"/>
  <c r="O130" i="1"/>
  <c r="L127" i="1" l="1"/>
  <c r="L106" i="1" l="1"/>
  <c r="L105" i="1"/>
  <c r="L110" i="1"/>
  <c r="L111" i="1"/>
  <c r="L109" i="1"/>
  <c r="L104" i="1"/>
  <c r="L108" i="1"/>
  <c r="C1048525" i="2" l="1"/>
  <c r="L43" i="1"/>
  <c r="L42" i="1"/>
  <c r="L44" i="1" l="1"/>
  <c r="M130" i="1"/>
  <c r="K130" i="1"/>
  <c r="A55" i="1"/>
  <c r="A56" i="1" s="1"/>
  <c r="A58" i="1" s="1"/>
  <c r="A59" i="1" s="1"/>
  <c r="A60" i="1" s="1"/>
  <c r="A61" i="1" s="1"/>
  <c r="A64" i="1" s="1"/>
  <c r="A67" i="1" s="1"/>
  <c r="A70" i="1" s="1"/>
  <c r="A72" i="1" s="1"/>
  <c r="A73" i="1" s="1"/>
  <c r="A75" i="1" s="1"/>
  <c r="A77" i="1" s="1"/>
  <c r="A79" i="1" s="1"/>
  <c r="A80" i="1" s="1"/>
  <c r="A83" i="1" s="1"/>
  <c r="A85" i="1" s="1"/>
  <c r="L49" i="1" l="1"/>
  <c r="L54" i="1"/>
  <c r="L46" i="1"/>
  <c r="L103" i="1" l="1"/>
  <c r="N13" i="1" l="1"/>
  <c r="L60" i="1" l="1"/>
  <c r="A88" i="1"/>
  <c r="A90" i="1" s="1"/>
  <c r="A92" i="1" s="1"/>
  <c r="A94" i="1" s="1"/>
  <c r="A95" i="1" s="1"/>
  <c r="A96" i="1" s="1"/>
  <c r="M18" i="1"/>
  <c r="L18" i="1"/>
  <c r="K18" i="1"/>
  <c r="N17" i="1"/>
  <c r="N16" i="1"/>
  <c r="N15" i="1"/>
  <c r="N11" i="1"/>
  <c r="N10" i="1"/>
  <c r="L55" i="1" l="1"/>
  <c r="L45" i="1"/>
  <c r="L47" i="1"/>
  <c r="L90" i="1"/>
  <c r="L88" i="1"/>
  <c r="L81" i="1"/>
  <c r="L84" i="1"/>
  <c r="L67" i="1"/>
  <c r="L63" i="1"/>
  <c r="L57" i="1"/>
  <c r="L65" i="1"/>
  <c r="L74" i="1"/>
  <c r="L75" i="1"/>
  <c r="A116" i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L58" i="1"/>
  <c r="L61" i="1"/>
  <c r="L70" i="1"/>
  <c r="L86" i="1"/>
  <c r="L50" i="1"/>
  <c r="L53" i="1"/>
  <c r="L69" i="1"/>
  <c r="L73" i="1"/>
  <c r="L78" i="1"/>
  <c r="L95" i="1"/>
  <c r="L115" i="1"/>
  <c r="L118" i="1"/>
  <c r="L121" i="1"/>
  <c r="L126" i="1"/>
  <c r="L48" i="1"/>
  <c r="L66" i="1"/>
  <c r="L76" i="1"/>
  <c r="L77" i="1"/>
  <c r="L79" i="1"/>
  <c r="L92" i="1"/>
  <c r="L97" i="1"/>
  <c r="L117" i="1"/>
  <c r="L122" i="1"/>
  <c r="L125" i="1"/>
  <c r="N18" i="1"/>
  <c r="L51" i="1"/>
  <c r="L52" i="1"/>
  <c r="L59" i="1"/>
  <c r="L56" i="1"/>
  <c r="L64" i="1"/>
  <c r="L68" i="1"/>
  <c r="L72" i="1"/>
  <c r="L80" i="1"/>
  <c r="L82" i="1"/>
  <c r="L83" i="1"/>
  <c r="L85" i="1"/>
  <c r="L87" i="1"/>
  <c r="L89" i="1"/>
  <c r="L93" i="1"/>
  <c r="L94" i="1"/>
  <c r="L96" i="1"/>
  <c r="L98" i="1"/>
  <c r="L116" i="1"/>
  <c r="L119" i="1"/>
  <c r="L123" i="1"/>
  <c r="L101" i="1"/>
  <c r="L120" i="1"/>
  <c r="L124" i="1"/>
  <c r="L130" i="1" l="1"/>
</calcChain>
</file>

<file path=xl/sharedStrings.xml><?xml version="1.0" encoding="utf-8"?>
<sst xmlns="http://schemas.openxmlformats.org/spreadsheetml/2006/main" count="416" uniqueCount="148">
  <si>
    <t>СОГЛАСОВАНО</t>
  </si>
  <si>
    <t>1-4</t>
  </si>
  <si>
    <t>5-9</t>
  </si>
  <si>
    <t>10-11</t>
  </si>
  <si>
    <t>ВСЕГО</t>
  </si>
  <si>
    <t>Конырова Р.Ж</t>
  </si>
  <si>
    <t xml:space="preserve">Т А Р И Ф И К А Ц И О Н Н Ы Й     С П И С О К </t>
  </si>
  <si>
    <t>учителей и других работников</t>
  </si>
  <si>
    <t>Адрес школы:   Акмолинская область город Степногорск поселок Бестобе ул Ыбырай Алтынсарин 47</t>
  </si>
  <si>
    <t>самопознание</t>
  </si>
  <si>
    <t>№п/п</t>
  </si>
  <si>
    <t>ФИО</t>
  </si>
  <si>
    <t xml:space="preserve">образования </t>
  </si>
  <si>
    <t xml:space="preserve">предмет/ должность </t>
  </si>
  <si>
    <t>категория</t>
  </si>
  <si>
    <t>Стаж</t>
  </si>
  <si>
    <t>Блок</t>
  </si>
  <si>
    <t>БДО</t>
  </si>
  <si>
    <t>Коэфициент</t>
  </si>
  <si>
    <t>месячная ставка</t>
  </si>
  <si>
    <t>число час.недельн</t>
  </si>
  <si>
    <t>з/плата в месяц</t>
  </si>
  <si>
    <t xml:space="preserve">  число час.недельн</t>
  </si>
  <si>
    <t>Предшкольные классы</t>
  </si>
  <si>
    <t>ср.сп</t>
  </si>
  <si>
    <t>В4-3</t>
  </si>
  <si>
    <t>Даутова А.Д</t>
  </si>
  <si>
    <t>выс</t>
  </si>
  <si>
    <t>б/к</t>
  </si>
  <si>
    <t>В2-4</t>
  </si>
  <si>
    <t>факультатив</t>
  </si>
  <si>
    <t>биология</t>
  </si>
  <si>
    <t>В2-3</t>
  </si>
  <si>
    <t>англ яз</t>
  </si>
  <si>
    <t>музыка</t>
  </si>
  <si>
    <t>В4-4</t>
  </si>
  <si>
    <t>кружок</t>
  </si>
  <si>
    <t>каз яз</t>
  </si>
  <si>
    <t>В2-2</t>
  </si>
  <si>
    <t>каз лит</t>
  </si>
  <si>
    <t>Беркимбаева М.К</t>
  </si>
  <si>
    <t>Беркумбаева Г.А</t>
  </si>
  <si>
    <t>нач кл</t>
  </si>
  <si>
    <t>1 кат</t>
  </si>
  <si>
    <t>Брокцитер А.А</t>
  </si>
  <si>
    <t>география</t>
  </si>
  <si>
    <t>В3-4</t>
  </si>
  <si>
    <t>Вайсова М.Б</t>
  </si>
  <si>
    <t>В2-1</t>
  </si>
  <si>
    <t>Газизов Б.А</t>
  </si>
  <si>
    <t>Жаркенова Г.К</t>
  </si>
  <si>
    <t>Идрисова Д.А</t>
  </si>
  <si>
    <t>история</t>
  </si>
  <si>
    <t>Камеева Г.Б</t>
  </si>
  <si>
    <t>худ труд</t>
  </si>
  <si>
    <t>Шаяхметова Г.К</t>
  </si>
  <si>
    <t>Какимова Д.А</t>
  </si>
  <si>
    <t>Маханова А.К</t>
  </si>
  <si>
    <t>каз яз и лит</t>
  </si>
  <si>
    <t>Назарова А.М</t>
  </si>
  <si>
    <t>математика</t>
  </si>
  <si>
    <t>химия</t>
  </si>
  <si>
    <t>Оспанова Г.Б</t>
  </si>
  <si>
    <t>пед-исследователь</t>
  </si>
  <si>
    <t>Еслям Ж.М</t>
  </si>
  <si>
    <t>Рыспаев А.А</t>
  </si>
  <si>
    <t>Резвых И.И</t>
  </si>
  <si>
    <t>Салпыкова Е.Е</t>
  </si>
  <si>
    <t>Айнекова Ж.М</t>
  </si>
  <si>
    <t>Сулейменова А.К</t>
  </si>
  <si>
    <t>Сулейменова А.Ж</t>
  </si>
  <si>
    <t>В4-2</t>
  </si>
  <si>
    <t>Султанова М.Б</t>
  </si>
  <si>
    <t>Сыздыкова А.С</t>
  </si>
  <si>
    <t>Шахметов Б.М</t>
  </si>
  <si>
    <t>Шлей И.М</t>
  </si>
  <si>
    <t>Дуйсенова К.Р</t>
  </si>
  <si>
    <t>физика</t>
  </si>
  <si>
    <t>Кендебай А.К</t>
  </si>
  <si>
    <t>вакансия</t>
  </si>
  <si>
    <t xml:space="preserve">выс </t>
  </si>
  <si>
    <t>Итого:</t>
  </si>
  <si>
    <t>Р.Конырова</t>
  </si>
  <si>
    <t>Гл.экономист</t>
  </si>
  <si>
    <t xml:space="preserve">Руководитель     ГУ «Отдел образования по городу Степногорск управления образования </t>
  </si>
  <si>
    <t>Акмолинской области».</t>
  </si>
  <si>
    <t xml:space="preserve">______________________________Оспанова А.А. </t>
  </si>
  <si>
    <t>сред спец</t>
  </si>
  <si>
    <t>Кабжанов Б.А</t>
  </si>
  <si>
    <t>Жакупова Р.Б</t>
  </si>
  <si>
    <t>рус язык</t>
  </si>
  <si>
    <t xml:space="preserve">каз язык </t>
  </si>
  <si>
    <t xml:space="preserve">нач кл </t>
  </si>
  <si>
    <t>педагог-исл</t>
  </si>
  <si>
    <t>инфор</t>
  </si>
  <si>
    <t>рус  язык</t>
  </si>
  <si>
    <t>предшкола</t>
  </si>
  <si>
    <t xml:space="preserve">каз яз </t>
  </si>
  <si>
    <t>каз язык и лит</t>
  </si>
  <si>
    <t>физ- ра</t>
  </si>
  <si>
    <t>литература</t>
  </si>
  <si>
    <t>Дунаева О.А</t>
  </si>
  <si>
    <t>Молдахметова С.К</t>
  </si>
  <si>
    <t>англ язык</t>
  </si>
  <si>
    <t>ОПиБ</t>
  </si>
  <si>
    <t>рус яз</t>
  </si>
  <si>
    <t>рус лит</t>
  </si>
  <si>
    <t>НВиПТ</t>
  </si>
  <si>
    <t>ОБ и П</t>
  </si>
  <si>
    <t>информатика</t>
  </si>
  <si>
    <t>информат</t>
  </si>
  <si>
    <t>физра</t>
  </si>
  <si>
    <t>1кат</t>
  </si>
  <si>
    <t>2кат</t>
  </si>
  <si>
    <t>педагог-мод</t>
  </si>
  <si>
    <t>педагог-эксперт</t>
  </si>
  <si>
    <t>2 кат</t>
  </si>
  <si>
    <t>педагог - исл</t>
  </si>
  <si>
    <t>Шпакова И.А</t>
  </si>
  <si>
    <t>Бектасова Д.А</t>
  </si>
  <si>
    <t>ср спец</t>
  </si>
  <si>
    <t>Я</t>
  </si>
  <si>
    <t>ф</t>
  </si>
  <si>
    <t>Ж0</t>
  </si>
  <si>
    <t xml:space="preserve">у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кт </t>
  </si>
  <si>
    <t xml:space="preserve"> </t>
  </si>
  <si>
    <t>2 т\</t>
  </si>
  <si>
    <t xml:space="preserve">р </t>
  </si>
  <si>
    <t>\</t>
  </si>
  <si>
    <t>оэъон)пр)(Пнп</t>
  </si>
  <si>
    <t>еееееП  Мп ъгхж</t>
  </si>
  <si>
    <t>РТОь</t>
  </si>
  <si>
    <t>до года</t>
  </si>
  <si>
    <t>Руководитель школы:</t>
  </si>
  <si>
    <t xml:space="preserve"> Карбаева А.С.</t>
  </si>
  <si>
    <t>кол-во детей: 552</t>
  </si>
  <si>
    <t>Садыкова А.Ж</t>
  </si>
  <si>
    <t>Куантаева А.Ж</t>
  </si>
  <si>
    <t>высшее</t>
  </si>
  <si>
    <t>Шахметова Ү.К</t>
  </si>
  <si>
    <t>педагог-модератор</t>
  </si>
  <si>
    <t>Ахметова Г.К</t>
  </si>
  <si>
    <t>высш</t>
  </si>
  <si>
    <t>модератор</t>
  </si>
  <si>
    <t>1 января 2022 г</t>
  </si>
  <si>
    <t>кол-во класс комплектов: 28</t>
  </si>
  <si>
    <t>Руководитель ГУ "Управления образования Акмолинской области"</t>
  </si>
  <si>
    <r>
      <t>______________________</t>
    </r>
    <r>
      <rPr>
        <b/>
        <sz val="10"/>
        <color theme="1"/>
        <rFont val="Times New Roman"/>
        <family val="1"/>
        <charset val="204"/>
      </rPr>
      <t>_Жусупов Б.А.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</si>
</sst>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theme="1"/>
      <name val="Arial Cyr"/>
      <charset val="204"/>
    </font>
    <font>
      <sz val="10"/>
      <color theme="1"/>
      <name val="Arial Cyr"/>
      <family val="2"/>
      <charset val="204"/>
    </font>
    <font>
      <sz val="8"/>
      <color theme="1"/>
      <name val="Arial Cyr"/>
      <family val="2"/>
      <charset val="204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22.5"/>
      <color theme="1"/>
      <name val="Arial Cyr"/>
      <charset val="204"/>
    </font>
    <font>
      <b/>
      <sz val="10"/>
      <color theme="1"/>
      <name val="Times New Roman"/>
      <family val="1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24">
    <xf numFmtId="0" fontId="0" fillId="0" borderId="0" xfId="0"/>
    <xf numFmtId="0" fontId="0" fillId="0" borderId="0" xfId="0" applyFont="1" applyFill="1" applyProtection="1">
      <protection locked="0"/>
    </xf>
    <xf numFmtId="1" fontId="0" fillId="0" borderId="0" xfId="0" applyNumberFormat="1" applyFont="1" applyFill="1" applyProtection="1">
      <protection locked="0"/>
    </xf>
    <xf numFmtId="0" fontId="1" fillId="0" borderId="3" xfId="0" applyFont="1" applyFill="1" applyBorder="1" applyAlignment="1" applyProtection="1">
      <alignment horizontal="center"/>
    </xf>
    <xf numFmtId="0" fontId="1" fillId="0" borderId="3" xfId="0" applyFont="1" applyFill="1" applyBorder="1" applyProtection="1"/>
    <xf numFmtId="0" fontId="2" fillId="0" borderId="3" xfId="0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vertical="center"/>
      <protection locked="0"/>
    </xf>
    <xf numFmtId="0" fontId="2" fillId="0" borderId="9" xfId="0" applyFont="1" applyFill="1" applyBorder="1" applyAlignment="1" applyProtection="1">
      <alignment vertical="center" wrapText="1"/>
      <protection locked="0"/>
    </xf>
    <xf numFmtId="0" fontId="2" fillId="0" borderId="9" xfId="0" applyFont="1" applyFill="1" applyBorder="1" applyAlignment="1" applyProtection="1">
      <alignment vertical="center"/>
      <protection locked="0"/>
    </xf>
    <xf numFmtId="0" fontId="1" fillId="0" borderId="9" xfId="0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Protection="1">
      <protection locked="0"/>
    </xf>
    <xf numFmtId="0" fontId="1" fillId="0" borderId="3" xfId="0" applyFont="1" applyFill="1" applyBorder="1" applyProtection="1">
      <protection locked="0"/>
    </xf>
    <xf numFmtId="2" fontId="2" fillId="0" borderId="3" xfId="0" applyNumberFormat="1" applyFont="1" applyFill="1" applyBorder="1" applyProtection="1">
      <protection locked="0"/>
    </xf>
    <xf numFmtId="0" fontId="2" fillId="0" borderId="0" xfId="0" applyFont="1" applyFill="1" applyProtection="1">
      <protection locked="0"/>
    </xf>
    <xf numFmtId="0" fontId="1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4" fillId="0" borderId="0" xfId="0" applyFont="1" applyFill="1" applyProtection="1">
      <protection locked="0"/>
    </xf>
    <xf numFmtId="0" fontId="2" fillId="0" borderId="3" xfId="0" applyFont="1" applyFill="1" applyBorder="1" applyAlignment="1" applyProtection="1">
      <alignment vertical="center" wrapText="1"/>
    </xf>
    <xf numFmtId="0" fontId="2" fillId="0" borderId="9" xfId="0" applyFont="1" applyFill="1" applyBorder="1" applyAlignment="1" applyProtection="1">
      <alignment vertical="center" wrapText="1"/>
    </xf>
    <xf numFmtId="2" fontId="1" fillId="0" borderId="3" xfId="0" applyNumberFormat="1" applyFont="1" applyFill="1" applyBorder="1" applyProtection="1">
      <protection locked="0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ont="1" applyFill="1"/>
    <xf numFmtId="0" fontId="8" fillId="0" borderId="0" xfId="0" applyFont="1" applyFill="1" applyProtection="1">
      <protection locked="0"/>
    </xf>
    <xf numFmtId="1" fontId="9" fillId="0" borderId="0" xfId="0" applyNumberFormat="1" applyFont="1" applyFill="1" applyAlignment="1" applyProtection="1">
      <alignment horizontal="center"/>
      <protection locked="0"/>
    </xf>
    <xf numFmtId="0" fontId="8" fillId="0" borderId="0" xfId="0" applyFont="1" applyFill="1" applyProtection="1"/>
    <xf numFmtId="1" fontId="8" fillId="0" borderId="0" xfId="0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9" fillId="0" borderId="0" xfId="0" applyFont="1" applyFill="1" applyAlignment="1" applyProtection="1">
      <protection locked="0"/>
    </xf>
    <xf numFmtId="49" fontId="9" fillId="0" borderId="1" xfId="0" applyNumberFormat="1" applyFont="1" applyFill="1" applyBorder="1" applyAlignment="1" applyProtection="1">
      <alignment horizontal="center"/>
      <protection locked="0"/>
    </xf>
    <xf numFmtId="1" fontId="9" fillId="0" borderId="1" xfId="0" applyNumberFormat="1" applyFont="1" applyFill="1" applyBorder="1" applyAlignment="1" applyProtection="1">
      <alignment horizontal="center"/>
      <protection locked="0"/>
    </xf>
    <xf numFmtId="0" fontId="9" fillId="0" borderId="2" xfId="0" applyFont="1" applyFill="1" applyBorder="1" applyAlignment="1" applyProtection="1">
      <alignment horizontal="center"/>
      <protection locked="0"/>
    </xf>
    <xf numFmtId="0" fontId="8" fillId="0" borderId="4" xfId="0" applyFont="1" applyFill="1" applyBorder="1" applyAlignment="1" applyProtection="1">
      <alignment horizontal="center"/>
      <protection locked="0"/>
    </xf>
    <xf numFmtId="1" fontId="8" fillId="0" borderId="4" xfId="0" applyNumberFormat="1" applyFont="1" applyFill="1" applyBorder="1" applyAlignment="1" applyProtection="1">
      <alignment horizontal="center"/>
      <protection locked="0"/>
    </xf>
    <xf numFmtId="1" fontId="9" fillId="0" borderId="5" xfId="0" applyNumberFormat="1" applyFont="1" applyFill="1" applyBorder="1" applyAlignment="1" applyProtection="1">
      <alignment horizontal="center"/>
    </xf>
    <xf numFmtId="0" fontId="9" fillId="0" borderId="0" xfId="0" applyFont="1" applyFill="1" applyProtection="1">
      <protection locked="0"/>
    </xf>
    <xf numFmtId="0" fontId="8" fillId="0" borderId="6" xfId="0" applyFont="1" applyFill="1" applyBorder="1" applyAlignment="1" applyProtection="1">
      <alignment horizontal="center"/>
      <protection locked="0"/>
    </xf>
    <xf numFmtId="1" fontId="8" fillId="0" borderId="6" xfId="0" applyNumberFormat="1" applyFont="1" applyFill="1" applyBorder="1" applyAlignment="1" applyProtection="1">
      <alignment horizontal="center"/>
      <protection locked="0"/>
    </xf>
    <xf numFmtId="0" fontId="9" fillId="0" borderId="7" xfId="0" applyFont="1" applyFill="1" applyBorder="1" applyAlignment="1" applyProtection="1">
      <alignment horizontal="center"/>
      <protection locked="0"/>
    </xf>
    <xf numFmtId="0" fontId="8" fillId="0" borderId="8" xfId="0" applyFont="1" applyFill="1" applyBorder="1" applyAlignment="1" applyProtection="1">
      <alignment horizontal="center"/>
      <protection locked="0"/>
    </xf>
    <xf numFmtId="1" fontId="8" fillId="0" borderId="8" xfId="0" applyNumberFormat="1" applyFont="1" applyFill="1" applyBorder="1" applyAlignment="1" applyProtection="1">
      <alignment horizontal="center"/>
      <protection locked="0"/>
    </xf>
    <xf numFmtId="1" fontId="9" fillId="0" borderId="7" xfId="0" applyNumberFormat="1" applyFont="1" applyFill="1" applyBorder="1" applyAlignment="1" applyProtection="1">
      <alignment horizontal="center"/>
    </xf>
    <xf numFmtId="1" fontId="9" fillId="0" borderId="0" xfId="0" applyNumberFormat="1" applyFont="1" applyFill="1" applyProtection="1">
      <protection locked="0"/>
    </xf>
    <xf numFmtId="164" fontId="8" fillId="0" borderId="4" xfId="0" applyNumberFormat="1" applyFont="1" applyFill="1" applyBorder="1" applyAlignment="1" applyProtection="1">
      <alignment horizontal="center"/>
      <protection locked="0"/>
    </xf>
    <xf numFmtId="164" fontId="9" fillId="0" borderId="7" xfId="0" applyNumberFormat="1" applyFont="1" applyFill="1" applyBorder="1" applyAlignment="1" applyProtection="1">
      <alignment horizontal="center"/>
    </xf>
    <xf numFmtId="164" fontId="9" fillId="0" borderId="7" xfId="0" applyNumberFormat="1" applyFont="1" applyFill="1" applyBorder="1" applyAlignment="1" applyProtection="1">
      <alignment horizontal="center"/>
      <protection locked="0"/>
    </xf>
    <xf numFmtId="1" fontId="9" fillId="0" borderId="6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 applyAlignment="1" applyProtection="1">
      <protection locked="0"/>
    </xf>
    <xf numFmtId="0" fontId="8" fillId="0" borderId="6" xfId="0" applyFont="1" applyFill="1" applyBorder="1" applyProtection="1">
      <protection locked="0"/>
    </xf>
    <xf numFmtId="1" fontId="8" fillId="0" borderId="6" xfId="0" applyNumberFormat="1" applyFont="1" applyFill="1" applyBorder="1" applyProtection="1">
      <protection locked="0"/>
    </xf>
    <xf numFmtId="164" fontId="8" fillId="0" borderId="7" xfId="0" applyNumberFormat="1" applyFont="1" applyFill="1" applyBorder="1" applyProtection="1">
      <protection locked="0"/>
    </xf>
    <xf numFmtId="1" fontId="9" fillId="0" borderId="0" xfId="0" applyNumberFormat="1" applyFont="1" applyFill="1" applyAlignment="1" applyProtection="1">
      <protection locked="0"/>
    </xf>
    <xf numFmtId="0" fontId="9" fillId="0" borderId="0" xfId="0" applyFont="1" applyFill="1" applyAlignment="1" applyProtection="1">
      <alignment horizontal="left" vertical="center"/>
      <protection locked="0"/>
    </xf>
    <xf numFmtId="1" fontId="9" fillId="0" borderId="0" xfId="0" applyNumberFormat="1" applyFont="1" applyFill="1" applyAlignment="1" applyProtection="1">
      <alignment horizontal="left"/>
      <protection locked="0"/>
    </xf>
    <xf numFmtId="164" fontId="8" fillId="0" borderId="6" xfId="0" applyNumberFormat="1" applyFont="1" applyFill="1" applyBorder="1" applyProtection="1">
      <protection locked="0"/>
    </xf>
    <xf numFmtId="0" fontId="5" fillId="0" borderId="0" xfId="0" applyFont="1" applyFill="1" applyProtection="1">
      <protection locked="0"/>
    </xf>
    <xf numFmtId="0" fontId="11" fillId="0" borderId="3" xfId="1" applyFont="1" applyFill="1" applyBorder="1" applyAlignment="1">
      <alignment horizontal="center" vertical="top"/>
    </xf>
    <xf numFmtId="0" fontId="12" fillId="0" borderId="0" xfId="1" applyFont="1" applyFill="1" applyBorder="1" applyAlignment="1">
      <alignment horizontal="center" vertical="center"/>
    </xf>
    <xf numFmtId="0" fontId="13" fillId="0" borderId="0" xfId="2" applyFont="1" applyFill="1" applyBorder="1"/>
    <xf numFmtId="0" fontId="13" fillId="0" borderId="0" xfId="2" applyFont="1" applyFill="1" applyBorder="1" applyAlignment="1">
      <alignment horizontal="center"/>
    </xf>
    <xf numFmtId="0" fontId="12" fillId="0" borderId="0" xfId="1" applyFont="1" applyFill="1" applyBorder="1" applyAlignment="1">
      <alignment vertical="center"/>
    </xf>
    <xf numFmtId="0" fontId="14" fillId="0" borderId="0" xfId="2" applyFont="1" applyFill="1" applyBorder="1"/>
    <xf numFmtId="2" fontId="13" fillId="0" borderId="0" xfId="2" applyNumberFormat="1" applyFont="1" applyFill="1" applyBorder="1"/>
    <xf numFmtId="1" fontId="13" fillId="0" borderId="0" xfId="2" applyNumberFormat="1" applyFont="1" applyFill="1" applyBorder="1"/>
    <xf numFmtId="2" fontId="15" fillId="0" borderId="0" xfId="2" applyNumberFormat="1" applyFont="1" applyFill="1" applyBorder="1"/>
    <xf numFmtId="0" fontId="1" fillId="0" borderId="11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vertical="center" wrapText="1"/>
    </xf>
    <xf numFmtId="2" fontId="2" fillId="0" borderId="3" xfId="0" applyNumberFormat="1" applyFont="1" applyFill="1" applyBorder="1" applyAlignment="1" applyProtection="1">
      <alignment vertical="center"/>
      <protection locked="0"/>
    </xf>
    <xf numFmtId="164" fontId="2" fillId="0" borderId="3" xfId="0" applyNumberFormat="1" applyFont="1" applyFill="1" applyBorder="1" applyAlignment="1" applyProtection="1">
      <alignment vertical="center" wrapText="1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6" xfId="0" applyFont="1" applyFill="1" applyBorder="1" applyAlignment="1" applyProtection="1">
      <alignment horizontal="center"/>
      <protection locked="0"/>
    </xf>
    <xf numFmtId="0" fontId="0" fillId="2" borderId="0" xfId="0" applyFont="1" applyFill="1"/>
    <xf numFmtId="0" fontId="9" fillId="0" borderId="0" xfId="0" applyFont="1" applyFill="1" applyAlignment="1" applyProtection="1">
      <alignment wrapText="1"/>
      <protection locked="0"/>
    </xf>
    <xf numFmtId="0" fontId="9" fillId="0" borderId="0" xfId="0" applyFont="1" applyFill="1" applyAlignment="1" applyProtection="1">
      <alignment horizontal="left" wrapText="1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left" vertical="center" wrapText="1"/>
      <protection locked="0"/>
    </xf>
    <xf numFmtId="0" fontId="2" fillId="0" borderId="11" xfId="0" applyFont="1" applyFill="1" applyBorder="1" applyAlignment="1" applyProtection="1">
      <alignment horizontal="left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49" fontId="1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49" fontId="1" fillId="0" borderId="9" xfId="0" applyNumberFormat="1" applyFont="1" applyFill="1" applyBorder="1" applyAlignment="1" applyProtection="1">
      <alignment horizontal="center" vertical="center" textRotation="90" wrapText="1"/>
      <protection locked="0"/>
    </xf>
    <xf numFmtId="49" fontId="1" fillId="0" borderId="14" xfId="0" applyNumberFormat="1" applyFont="1" applyFill="1" applyBorder="1" applyAlignment="1" applyProtection="1">
      <alignment horizontal="center" vertical="center" textRotation="90" wrapText="1"/>
      <protection locked="0"/>
    </xf>
    <xf numFmtId="49" fontId="1" fillId="0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14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1" fontId="9" fillId="0" borderId="10" xfId="0" applyNumberFormat="1" applyFont="1" applyFill="1" applyBorder="1" applyAlignment="1" applyProtection="1">
      <alignment horizontal="center" vertical="center"/>
    </xf>
    <xf numFmtId="1" fontId="9" fillId="0" borderId="5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center"/>
      <protection locked="0"/>
    </xf>
    <xf numFmtId="1" fontId="8" fillId="0" borderId="3" xfId="0" applyNumberFormat="1" applyFont="1" applyFill="1" applyBorder="1" applyAlignment="1" applyProtection="1">
      <alignment horizontal="center" vertical="center"/>
    </xf>
    <xf numFmtId="1" fontId="8" fillId="0" borderId="9" xfId="0" applyNumberFormat="1" applyFont="1" applyFill="1" applyBorder="1" applyAlignment="1" applyProtection="1">
      <alignment horizontal="center" vertical="center" wrapText="1"/>
    </xf>
    <xf numFmtId="1" fontId="8" fillId="0" borderId="1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center" wrapText="1"/>
      <protection locked="0"/>
    </xf>
    <xf numFmtId="0" fontId="2" fillId="3" borderId="3" xfId="0" applyFont="1" applyFill="1" applyBorder="1" applyAlignment="1" applyProtection="1">
      <alignment vertical="center" wrapText="1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vertical="center" wrapText="1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0" fillId="3" borderId="0" xfId="0" applyFont="1" applyFill="1"/>
    <xf numFmtId="0" fontId="2" fillId="0" borderId="12" xfId="0" applyFont="1" applyFill="1" applyBorder="1" applyAlignment="1" applyProtection="1">
      <alignment vertical="center" wrapText="1"/>
      <protection locked="0"/>
    </xf>
    <xf numFmtId="0" fontId="2" fillId="0" borderId="13" xfId="0" applyFont="1" applyFill="1" applyBorder="1" applyAlignment="1" applyProtection="1">
      <alignment vertical="center"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4" xfId="2" xr:uid="{00000000-0005-0000-0000-000002000000}"/>
  </cellStyles>
  <dxfs count="0"/>
  <tableStyles count="0" defaultTableStyle="TableStyleMedium9" defaultPivotStyle="PivotStyleLight16"/>
  <colors>
    <mruColors>
      <color rgb="FFFF0000"/>
      <color rgb="FFFFFF00"/>
      <color rgb="FF00FFFF"/>
      <color rgb="FFFF33CC"/>
      <color rgb="FFFF00FF"/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152"/>
  <sheetViews>
    <sheetView tabSelected="1" topLeftCell="A126" zoomScaleNormal="100" zoomScaleSheetLayoutView="30" workbookViewId="0">
      <pane xSplit="15" topLeftCell="CZ1" activePane="topRight" state="frozen"/>
      <selection activeCell="A34" sqref="A34"/>
      <selection pane="topRight" activeCell="N9" sqref="N9"/>
    </sheetView>
  </sheetViews>
  <sheetFormatPr defaultRowHeight="15" x14ac:dyDescent="0.25"/>
  <cols>
    <col min="1" max="1" width="5.42578125" style="24" customWidth="1"/>
    <col min="2" max="2" width="14.5703125" style="24" customWidth="1"/>
    <col min="3" max="3" width="9.140625" style="24"/>
    <col min="4" max="4" width="9.85546875" style="24" customWidth="1"/>
    <col min="5" max="5" width="9.140625" style="24"/>
    <col min="6" max="6" width="9.28515625" style="24" bestFit="1" customWidth="1"/>
    <col min="7" max="7" width="9.140625" style="24"/>
    <col min="8" max="8" width="9.28515625" style="24" bestFit="1" customWidth="1"/>
    <col min="9" max="9" width="9.28515625" style="24" customWidth="1"/>
    <col min="10" max="10" width="12.85546875" style="24" customWidth="1"/>
    <col min="11" max="11" width="9.28515625" style="24" customWidth="1"/>
    <col min="12" max="12" width="10.140625" style="24" customWidth="1"/>
    <col min="13" max="13" width="7" style="24" customWidth="1"/>
    <col min="14" max="14" width="9.42578125" style="24" customWidth="1"/>
    <col min="15" max="15" width="6" style="24" customWidth="1"/>
    <col min="16" max="16384" width="9.140625" style="24"/>
  </cols>
  <sheetData>
    <row r="1" spans="1:17" ht="28.5" x14ac:dyDescent="0.4">
      <c r="A1" s="25"/>
      <c r="B1" s="25"/>
      <c r="C1" s="25"/>
      <c r="D1" s="25"/>
      <c r="E1" s="25"/>
      <c r="F1" s="25"/>
      <c r="G1" s="25"/>
      <c r="H1" s="26"/>
      <c r="I1" s="25"/>
      <c r="J1" s="27"/>
      <c r="K1" s="27"/>
      <c r="L1" s="25"/>
      <c r="M1" s="1"/>
      <c r="N1" s="1"/>
      <c r="O1" s="2"/>
      <c r="P1" s="29"/>
      <c r="Q1" s="29"/>
    </row>
    <row r="2" spans="1:17" ht="28.5" x14ac:dyDescent="0.4">
      <c r="A2" s="30" t="s">
        <v>0</v>
      </c>
      <c r="B2" s="30"/>
      <c r="C2" s="30"/>
      <c r="D2" s="25"/>
      <c r="E2" s="25"/>
      <c r="F2" s="30" t="s">
        <v>0</v>
      </c>
      <c r="G2" s="30"/>
      <c r="H2" s="30"/>
      <c r="I2" s="25"/>
      <c r="J2" s="25"/>
      <c r="K2" s="25"/>
      <c r="L2" s="25"/>
      <c r="M2" s="25"/>
      <c r="N2" s="25"/>
      <c r="O2" s="25"/>
      <c r="P2" s="29"/>
      <c r="Q2" s="29"/>
    </row>
    <row r="3" spans="1:17" ht="24.75" customHeight="1" x14ac:dyDescent="0.4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6"/>
      <c r="M3" s="25"/>
      <c r="N3" s="25"/>
      <c r="O3" s="25"/>
      <c r="P3" s="29"/>
      <c r="Q3" s="29"/>
    </row>
    <row r="4" spans="1:17" ht="21" customHeight="1" x14ac:dyDescent="0.4">
      <c r="A4" s="25"/>
      <c r="B4" s="25"/>
      <c r="C4" s="25"/>
      <c r="D4" s="25"/>
      <c r="E4" s="25"/>
      <c r="F4" s="37"/>
      <c r="G4" s="37"/>
      <c r="H4" s="37"/>
      <c r="I4" s="25"/>
      <c r="J4" s="25"/>
      <c r="K4" s="25"/>
      <c r="L4" s="26"/>
      <c r="M4" s="25"/>
      <c r="N4" s="25"/>
      <c r="O4" s="25"/>
      <c r="P4" s="29"/>
      <c r="Q4" s="29"/>
    </row>
    <row r="5" spans="1:17" ht="38.25" customHeight="1" x14ac:dyDescent="0.4">
      <c r="A5" s="82" t="s">
        <v>146</v>
      </c>
      <c r="B5" s="82"/>
      <c r="C5" s="82"/>
      <c r="D5" s="82"/>
      <c r="E5" s="82"/>
      <c r="F5" s="111" t="s">
        <v>84</v>
      </c>
      <c r="G5" s="111"/>
      <c r="H5" s="111"/>
      <c r="I5" s="111"/>
      <c r="J5" s="111"/>
      <c r="K5" s="111"/>
      <c r="L5" s="111"/>
      <c r="M5" s="81"/>
      <c r="N5" s="81"/>
      <c r="O5" s="81"/>
      <c r="P5" s="29"/>
      <c r="Q5" s="29"/>
    </row>
    <row r="6" spans="1:17" ht="28.5" x14ac:dyDescent="0.4">
      <c r="A6" s="25"/>
      <c r="B6" s="25"/>
      <c r="C6" s="25"/>
      <c r="D6" s="25"/>
      <c r="E6" s="25"/>
      <c r="F6" s="37" t="s">
        <v>85</v>
      </c>
      <c r="G6" s="25"/>
      <c r="H6" s="25"/>
      <c r="I6" s="25"/>
      <c r="J6" s="37"/>
      <c r="K6" s="37"/>
      <c r="L6" s="37"/>
      <c r="M6" s="37"/>
      <c r="N6" s="25"/>
      <c r="O6" s="25"/>
      <c r="P6" s="29"/>
      <c r="Q6" s="29"/>
    </row>
    <row r="7" spans="1:17" ht="33" customHeight="1" x14ac:dyDescent="0.4">
      <c r="A7" s="106" t="s">
        <v>147</v>
      </c>
      <c r="B7" s="106"/>
      <c r="C7" s="106"/>
      <c r="D7" s="106"/>
      <c r="E7" s="106"/>
      <c r="F7" s="107" t="s">
        <v>86</v>
      </c>
      <c r="G7" s="107"/>
      <c r="H7" s="107"/>
      <c r="I7" s="107"/>
      <c r="J7" s="107"/>
      <c r="K7" s="107"/>
      <c r="L7" s="107"/>
      <c r="M7" s="30"/>
      <c r="N7" s="30"/>
      <c r="O7" s="30"/>
      <c r="P7" s="29"/>
      <c r="Q7" s="29"/>
    </row>
    <row r="8" spans="1:17" ht="38.25" customHeight="1" thickBot="1" x14ac:dyDescent="0.45">
      <c r="A8" s="25"/>
      <c r="B8" s="25"/>
      <c r="C8" s="25"/>
      <c r="D8" s="25"/>
      <c r="E8" s="25"/>
      <c r="F8" s="37"/>
      <c r="G8" s="37"/>
      <c r="H8" s="78"/>
      <c r="I8" s="25"/>
      <c r="J8" s="25"/>
      <c r="K8" s="25"/>
      <c r="L8" s="25"/>
      <c r="M8" s="25"/>
      <c r="N8" s="25"/>
      <c r="O8" s="25"/>
      <c r="P8" s="29"/>
      <c r="Q8" s="29"/>
    </row>
    <row r="9" spans="1:17" ht="28.5" x14ac:dyDescent="0.4">
      <c r="A9" s="25"/>
      <c r="B9" s="25"/>
      <c r="C9" s="25"/>
      <c r="D9" s="25"/>
      <c r="E9" s="25"/>
      <c r="F9" s="25"/>
      <c r="G9" s="25"/>
      <c r="H9" s="25"/>
      <c r="I9" s="25"/>
      <c r="J9" s="25"/>
      <c r="K9" s="31" t="s">
        <v>1</v>
      </c>
      <c r="L9" s="32" t="s">
        <v>2</v>
      </c>
      <c r="M9" s="31" t="s">
        <v>3</v>
      </c>
      <c r="N9" s="33" t="s">
        <v>4</v>
      </c>
      <c r="O9" s="28"/>
      <c r="P9" s="29"/>
      <c r="Q9" s="29"/>
    </row>
    <row r="10" spans="1:17" ht="28.5" x14ac:dyDescent="0.4">
      <c r="A10" s="25"/>
      <c r="B10" s="25"/>
      <c r="C10" s="25"/>
      <c r="D10" s="25"/>
      <c r="E10" s="1"/>
      <c r="F10" s="1"/>
      <c r="G10" s="1"/>
      <c r="H10" s="1"/>
      <c r="I10" s="1"/>
      <c r="J10" s="1"/>
      <c r="K10" s="34">
        <v>9</v>
      </c>
      <c r="L10" s="35">
        <v>13</v>
      </c>
      <c r="M10" s="34">
        <v>4</v>
      </c>
      <c r="N10" s="36">
        <f>M10+L10+K10</f>
        <v>26</v>
      </c>
      <c r="O10" s="2"/>
      <c r="P10" s="29"/>
      <c r="Q10" s="29"/>
    </row>
    <row r="11" spans="1:17" ht="15.75" customHeight="1" x14ac:dyDescent="0.4">
      <c r="A11" s="25"/>
      <c r="B11" s="25"/>
      <c r="C11" s="25"/>
      <c r="D11" s="25"/>
      <c r="E11" s="1"/>
      <c r="F11" s="1"/>
      <c r="G11" s="1"/>
      <c r="H11" s="1"/>
      <c r="I11" s="1"/>
      <c r="J11" s="1"/>
      <c r="K11" s="38">
        <v>9</v>
      </c>
      <c r="L11" s="39">
        <v>13</v>
      </c>
      <c r="M11" s="38">
        <v>4</v>
      </c>
      <c r="N11" s="40" t="e">
        <f>SUM(#REF!)</f>
        <v>#REF!</v>
      </c>
      <c r="O11" s="2"/>
      <c r="P11" s="29"/>
      <c r="Q11" s="29"/>
    </row>
    <row r="12" spans="1:17" ht="19.5" customHeight="1" x14ac:dyDescent="0.4">
      <c r="A12" s="25"/>
      <c r="B12" s="25"/>
      <c r="C12" s="25"/>
      <c r="D12" s="49"/>
      <c r="E12" s="1"/>
      <c r="F12" s="1"/>
      <c r="G12" s="1"/>
      <c r="H12" s="1"/>
      <c r="I12" s="1"/>
      <c r="J12" s="1"/>
      <c r="K12" s="41">
        <v>211</v>
      </c>
      <c r="L12" s="42">
        <v>281</v>
      </c>
      <c r="M12" s="41">
        <v>60</v>
      </c>
      <c r="N12" s="43">
        <v>552</v>
      </c>
      <c r="O12" s="28"/>
      <c r="P12" s="29"/>
      <c r="Q12" s="29"/>
    </row>
    <row r="13" spans="1:17" ht="28.5" x14ac:dyDescent="0.4">
      <c r="A13" s="25"/>
      <c r="B13" s="25"/>
      <c r="C13" s="25"/>
      <c r="D13" s="25"/>
      <c r="E13" s="1"/>
      <c r="F13" s="1"/>
      <c r="G13" s="1"/>
      <c r="H13" s="1"/>
      <c r="I13" s="1"/>
      <c r="J13" s="1"/>
      <c r="K13" s="108"/>
      <c r="L13" s="109"/>
      <c r="M13" s="108"/>
      <c r="N13" s="104" t="e">
        <f>#REF!+K13+L13+M13</f>
        <v>#REF!</v>
      </c>
      <c r="O13" s="28"/>
      <c r="P13" s="29"/>
      <c r="Q13" s="29"/>
    </row>
    <row r="14" spans="1:17" ht="23.25" customHeight="1" x14ac:dyDescent="0.4">
      <c r="A14" s="25"/>
      <c r="B14" s="25"/>
      <c r="C14" s="25"/>
      <c r="D14" s="25"/>
      <c r="E14" s="1"/>
      <c r="F14" s="1"/>
      <c r="G14" s="1"/>
      <c r="H14" s="1"/>
      <c r="I14" s="1"/>
      <c r="J14" s="1"/>
      <c r="K14" s="108"/>
      <c r="L14" s="110"/>
      <c r="M14" s="108"/>
      <c r="N14" s="105"/>
      <c r="O14" s="26"/>
      <c r="P14" s="29"/>
      <c r="Q14" s="29"/>
    </row>
    <row r="15" spans="1:17" ht="22.5" customHeight="1" x14ac:dyDescent="0.4">
      <c r="A15" s="25"/>
      <c r="B15" s="25"/>
      <c r="C15" s="25"/>
      <c r="D15" s="25"/>
      <c r="E15" s="37" t="s">
        <v>6</v>
      </c>
      <c r="F15" s="37"/>
      <c r="G15" s="37"/>
      <c r="H15" s="37"/>
      <c r="I15" s="37"/>
      <c r="J15" s="37"/>
      <c r="K15" s="34"/>
      <c r="L15" s="45"/>
      <c r="M15" s="34"/>
      <c r="N15" s="46">
        <f>M15+L15+K15</f>
        <v>0</v>
      </c>
      <c r="O15" s="2"/>
      <c r="P15" s="29"/>
      <c r="Q15" s="29"/>
    </row>
    <row r="16" spans="1:17" ht="18.75" customHeight="1" x14ac:dyDescent="0.4">
      <c r="A16" s="25"/>
      <c r="B16" s="25"/>
      <c r="C16" s="25"/>
      <c r="D16" s="25"/>
      <c r="E16" s="49"/>
      <c r="F16" s="53" t="s">
        <v>7</v>
      </c>
      <c r="G16" s="49"/>
      <c r="H16" s="49"/>
      <c r="I16" s="49"/>
      <c r="J16" s="1"/>
      <c r="K16" s="38">
        <v>222</v>
      </c>
      <c r="L16" s="39">
        <v>403</v>
      </c>
      <c r="M16" s="38">
        <v>140</v>
      </c>
      <c r="N16" s="47">
        <f>M16+L16+K16</f>
        <v>765</v>
      </c>
      <c r="O16" s="54"/>
      <c r="P16" s="29"/>
      <c r="Q16" s="29"/>
    </row>
    <row r="17" spans="1:17" ht="15.75" customHeight="1" x14ac:dyDescent="0.4">
      <c r="A17" s="25"/>
      <c r="B17" s="25"/>
      <c r="C17" s="25"/>
      <c r="D17" s="25"/>
      <c r="E17" s="1"/>
      <c r="F17" s="1"/>
      <c r="G17" s="1"/>
      <c r="H17" s="1"/>
      <c r="I17" s="1"/>
      <c r="J17" s="1"/>
      <c r="K17" s="38">
        <v>35</v>
      </c>
      <c r="L17" s="38">
        <v>71</v>
      </c>
      <c r="M17" s="38"/>
      <c r="N17" s="47">
        <f>M17+L17+K17</f>
        <v>106</v>
      </c>
      <c r="O17" s="28"/>
      <c r="P17" s="29"/>
      <c r="Q17" s="29"/>
    </row>
    <row r="18" spans="1:17" ht="19.5" customHeight="1" x14ac:dyDescent="0.4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79">
        <f>SUBTOTAL(9,K16:K17)</f>
        <v>257</v>
      </c>
      <c r="L18" s="48">
        <f>SUBTOTAL(9,L16:L17)</f>
        <v>474</v>
      </c>
      <c r="M18" s="79">
        <f>SUBTOTAL(9,M16:M17)</f>
        <v>140</v>
      </c>
      <c r="N18" s="47">
        <f>SUBTOTAL(9,N16:N17)</f>
        <v>871</v>
      </c>
      <c r="O18" s="28"/>
      <c r="P18" s="29"/>
      <c r="Q18" s="29"/>
    </row>
    <row r="19" spans="1:17" ht="22.5" customHeight="1" x14ac:dyDescent="0.4">
      <c r="A19" s="25"/>
      <c r="B19" s="25" t="s">
        <v>8</v>
      </c>
      <c r="C19" s="25"/>
      <c r="D19" s="25"/>
      <c r="E19" s="37"/>
      <c r="F19" s="55"/>
      <c r="G19" s="25"/>
      <c r="H19" s="25"/>
      <c r="I19" s="44"/>
      <c r="J19" s="37"/>
      <c r="K19" s="50"/>
      <c r="L19" s="51"/>
      <c r="M19" s="50"/>
      <c r="N19" s="52"/>
      <c r="O19" s="28"/>
      <c r="P19" s="29"/>
      <c r="Q19" s="29"/>
    </row>
    <row r="20" spans="1:17" ht="15.75" customHeight="1" x14ac:dyDescent="0.4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50">
        <v>7</v>
      </c>
      <c r="L20" s="51">
        <v>13</v>
      </c>
      <c r="M20" s="50"/>
      <c r="N20" s="52"/>
      <c r="O20" s="28"/>
      <c r="P20" s="29"/>
      <c r="Q20" s="29"/>
    </row>
    <row r="21" spans="1:17" ht="14.25" customHeight="1" x14ac:dyDescent="0.4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50"/>
      <c r="L21" s="51"/>
      <c r="M21" s="50"/>
      <c r="N21" s="52"/>
      <c r="O21" s="28"/>
      <c r="P21" s="29"/>
      <c r="Q21" s="29"/>
    </row>
    <row r="22" spans="1:17" ht="13.5" customHeight="1" x14ac:dyDescent="0.4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50"/>
      <c r="L22" s="51"/>
      <c r="M22" s="50"/>
      <c r="N22" s="52"/>
      <c r="O22" s="28"/>
      <c r="P22" s="29"/>
      <c r="Q22" s="29"/>
    </row>
    <row r="23" spans="1:17" ht="13.5" customHeight="1" x14ac:dyDescent="0.4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50">
        <v>4</v>
      </c>
      <c r="L23" s="51">
        <v>5</v>
      </c>
      <c r="N23" s="52"/>
      <c r="O23" s="28"/>
      <c r="P23" s="29"/>
      <c r="Q23" s="29"/>
    </row>
    <row r="24" spans="1:17" ht="21" customHeight="1" x14ac:dyDescent="0.4">
      <c r="A24" s="25"/>
      <c r="B24" s="37" t="s">
        <v>145</v>
      </c>
      <c r="C24" s="37"/>
      <c r="D24" s="37"/>
      <c r="E24" s="25"/>
      <c r="F24" s="25"/>
      <c r="G24" s="25"/>
      <c r="H24" s="25"/>
      <c r="I24" s="25"/>
      <c r="J24" s="25"/>
      <c r="K24" s="50">
        <v>12</v>
      </c>
      <c r="L24" s="51">
        <v>15</v>
      </c>
      <c r="M24" s="50"/>
      <c r="N24" s="52"/>
      <c r="O24" s="28"/>
      <c r="P24" s="29"/>
      <c r="Q24" s="29"/>
    </row>
    <row r="25" spans="1:17" ht="17.25" customHeight="1" x14ac:dyDescent="0.4">
      <c r="A25" s="25"/>
      <c r="B25" s="37"/>
      <c r="C25" s="37"/>
      <c r="D25" s="37"/>
      <c r="E25" s="25"/>
      <c r="F25" s="25"/>
      <c r="G25" s="25"/>
      <c r="H25" s="25"/>
      <c r="I25" s="25"/>
      <c r="J25" s="25"/>
      <c r="K25" s="50"/>
      <c r="L25" s="51">
        <v>6</v>
      </c>
      <c r="M25" s="50"/>
      <c r="N25" s="52"/>
      <c r="O25" s="28"/>
      <c r="P25" s="29"/>
      <c r="Q25" s="29"/>
    </row>
    <row r="26" spans="1:17" ht="16.5" customHeight="1" x14ac:dyDescent="0.4">
      <c r="A26" s="25"/>
      <c r="B26" s="37" t="s">
        <v>135</v>
      </c>
      <c r="C26" s="37"/>
      <c r="D26" s="37"/>
      <c r="E26" s="25"/>
      <c r="F26" s="25"/>
      <c r="G26" s="25"/>
      <c r="H26" s="25"/>
      <c r="I26" s="25"/>
      <c r="J26" s="25"/>
      <c r="K26" s="50">
        <v>6</v>
      </c>
      <c r="L26" s="51">
        <v>3</v>
      </c>
      <c r="M26" s="50"/>
      <c r="N26" s="52"/>
      <c r="O26" s="28"/>
      <c r="P26" s="29"/>
      <c r="Q26" s="29"/>
    </row>
    <row r="27" spans="1:17" x14ac:dyDescent="0.25">
      <c r="A27" s="57"/>
      <c r="B27" s="1"/>
      <c r="C27" s="1"/>
      <c r="D27" s="1"/>
      <c r="E27" s="1"/>
      <c r="F27" s="1"/>
      <c r="G27" s="1"/>
      <c r="H27" s="1"/>
      <c r="I27" s="1"/>
      <c r="J27" s="1"/>
      <c r="K27" s="50"/>
      <c r="L27" s="56">
        <v>10</v>
      </c>
      <c r="M27" s="50"/>
      <c r="N27" s="52"/>
      <c r="O27" s="1"/>
      <c r="P27" s="1"/>
      <c r="Q27" s="1"/>
    </row>
    <row r="28" spans="1:17" ht="12.75" customHeight="1" x14ac:dyDescent="0.4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50"/>
      <c r="L28" s="51"/>
      <c r="M28" s="50"/>
      <c r="N28" s="52"/>
      <c r="O28" s="28"/>
      <c r="P28" s="29"/>
      <c r="Q28" s="29"/>
    </row>
    <row r="29" spans="1:17" ht="9.75" customHeight="1" x14ac:dyDescent="0.4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50"/>
      <c r="L29" s="51"/>
      <c r="M29" s="50"/>
      <c r="N29" s="52"/>
      <c r="O29" s="28"/>
      <c r="P29" s="29"/>
      <c r="Q29" s="29"/>
    </row>
    <row r="30" spans="1:17" ht="12" customHeight="1" x14ac:dyDescent="0.4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50"/>
      <c r="L30" s="51"/>
      <c r="M30" s="50"/>
      <c r="N30" s="52"/>
      <c r="O30" s="28"/>
      <c r="P30" s="29"/>
      <c r="Q30" s="29"/>
    </row>
    <row r="31" spans="1:17" ht="14.25" customHeight="1" x14ac:dyDescent="0.4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50"/>
      <c r="L31" s="51">
        <v>19</v>
      </c>
      <c r="M31" s="50"/>
      <c r="N31" s="52"/>
      <c r="O31" s="28"/>
      <c r="P31" s="29"/>
      <c r="Q31" s="29"/>
    </row>
    <row r="32" spans="1:17" ht="10.5" customHeight="1" x14ac:dyDescent="0.4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50">
        <v>6</v>
      </c>
      <c r="L32" s="51"/>
      <c r="M32" s="50"/>
      <c r="N32" s="52"/>
      <c r="O32" s="28"/>
      <c r="P32" s="29"/>
      <c r="Q32" s="29"/>
    </row>
    <row r="33" spans="1:70" ht="12.75" customHeight="1" x14ac:dyDescent="0.4">
      <c r="A33" s="25"/>
      <c r="B33" s="25"/>
      <c r="C33" s="25"/>
      <c r="D33" s="25"/>
      <c r="E33" s="37" t="s">
        <v>144</v>
      </c>
      <c r="F33" s="25"/>
      <c r="G33" s="25"/>
      <c r="H33" s="25"/>
      <c r="I33" s="25"/>
      <c r="J33" s="25"/>
      <c r="K33" s="25"/>
      <c r="L33" s="25"/>
      <c r="M33" s="25"/>
      <c r="N33" s="25"/>
      <c r="O33" s="28"/>
      <c r="P33" s="29"/>
      <c r="Q33" s="29"/>
    </row>
    <row r="34" spans="1:70" ht="14.25" customHeight="1" x14ac:dyDescent="0.4">
      <c r="A34" s="5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"/>
      <c r="P34" s="29"/>
      <c r="Q34" s="29"/>
    </row>
    <row r="35" spans="1:70" ht="31.5" x14ac:dyDescent="0.4">
      <c r="A35" s="102" t="s">
        <v>10</v>
      </c>
      <c r="B35" s="103" t="s">
        <v>11</v>
      </c>
      <c r="C35" s="92" t="s">
        <v>12</v>
      </c>
      <c r="D35" s="92" t="s">
        <v>13</v>
      </c>
      <c r="E35" s="95" t="s">
        <v>14</v>
      </c>
      <c r="F35" s="95" t="s">
        <v>15</v>
      </c>
      <c r="G35" s="96" t="s">
        <v>16</v>
      </c>
      <c r="H35" s="96" t="s">
        <v>17</v>
      </c>
      <c r="I35" s="95" t="s">
        <v>18</v>
      </c>
      <c r="J35" s="95" t="s">
        <v>19</v>
      </c>
      <c r="K35" s="76" t="s">
        <v>20</v>
      </c>
      <c r="L35" s="76" t="s">
        <v>21</v>
      </c>
      <c r="M35" s="91" t="s">
        <v>22</v>
      </c>
      <c r="N35" s="91"/>
      <c r="O35" s="91"/>
      <c r="P35" s="57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2"/>
      <c r="AE35" s="1"/>
      <c r="AF35" s="1"/>
      <c r="AG35" s="1"/>
      <c r="AH35" s="1"/>
      <c r="AI35" s="1"/>
      <c r="AJ35" s="1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1"/>
      <c r="BH35" s="1"/>
      <c r="BI35" s="1"/>
      <c r="BJ35" s="1"/>
      <c r="BK35" s="2"/>
      <c r="BL35" s="1"/>
      <c r="BM35" s="1"/>
      <c r="BN35" s="1"/>
      <c r="BO35" s="29"/>
      <c r="BP35" s="29"/>
      <c r="BQ35" s="29"/>
      <c r="BR35" s="29"/>
    </row>
    <row r="36" spans="1:70" x14ac:dyDescent="0.25">
      <c r="A36" s="102"/>
      <c r="B36" s="103"/>
      <c r="C36" s="93"/>
      <c r="D36" s="93"/>
      <c r="E36" s="95"/>
      <c r="F36" s="95"/>
      <c r="G36" s="97"/>
      <c r="H36" s="97"/>
      <c r="I36" s="95"/>
      <c r="J36" s="95"/>
      <c r="K36" s="91" t="s">
        <v>23</v>
      </c>
      <c r="L36" s="91" t="s">
        <v>23</v>
      </c>
      <c r="M36" s="91" t="s">
        <v>1</v>
      </c>
      <c r="N36" s="91" t="s">
        <v>2</v>
      </c>
      <c r="O36" s="91" t="s">
        <v>3</v>
      </c>
    </row>
    <row r="37" spans="1:70" x14ac:dyDescent="0.25">
      <c r="A37" s="102"/>
      <c r="B37" s="103"/>
      <c r="C37" s="93"/>
      <c r="D37" s="93"/>
      <c r="E37" s="95"/>
      <c r="F37" s="95"/>
      <c r="G37" s="97"/>
      <c r="H37" s="97"/>
      <c r="I37" s="95"/>
      <c r="J37" s="95"/>
      <c r="K37" s="91"/>
      <c r="L37" s="91"/>
      <c r="M37" s="91"/>
      <c r="N37" s="91"/>
      <c r="O37" s="91"/>
    </row>
    <row r="38" spans="1:70" x14ac:dyDescent="0.25">
      <c r="A38" s="102"/>
      <c r="B38" s="103"/>
      <c r="C38" s="93"/>
      <c r="D38" s="93"/>
      <c r="E38" s="95"/>
      <c r="F38" s="95"/>
      <c r="G38" s="97"/>
      <c r="H38" s="97"/>
      <c r="I38" s="95"/>
      <c r="J38" s="95"/>
      <c r="K38" s="91"/>
      <c r="L38" s="91"/>
      <c r="M38" s="91"/>
      <c r="N38" s="91"/>
      <c r="O38" s="91"/>
    </row>
    <row r="39" spans="1:70" x14ac:dyDescent="0.25">
      <c r="A39" s="102"/>
      <c r="B39" s="103"/>
      <c r="C39" s="93"/>
      <c r="D39" s="93"/>
      <c r="E39" s="95"/>
      <c r="F39" s="95"/>
      <c r="G39" s="97"/>
      <c r="H39" s="97"/>
      <c r="I39" s="95"/>
      <c r="J39" s="95"/>
      <c r="K39" s="91"/>
      <c r="L39" s="91"/>
      <c r="M39" s="91"/>
      <c r="N39" s="91"/>
      <c r="O39" s="91"/>
    </row>
    <row r="40" spans="1:70" x14ac:dyDescent="0.25">
      <c r="A40" s="102"/>
      <c r="B40" s="103"/>
      <c r="C40" s="94"/>
      <c r="D40" s="94"/>
      <c r="E40" s="95"/>
      <c r="F40" s="95"/>
      <c r="G40" s="98"/>
      <c r="H40" s="98"/>
      <c r="I40" s="95"/>
      <c r="J40" s="95"/>
      <c r="K40" s="91"/>
      <c r="L40" s="91"/>
      <c r="M40" s="91"/>
      <c r="N40" s="91"/>
      <c r="O40" s="91"/>
    </row>
    <row r="41" spans="1:70" ht="20.25" customHeight="1" x14ac:dyDescent="0.25">
      <c r="A41" s="4">
        <v>1</v>
      </c>
      <c r="B41" s="3">
        <v>2</v>
      </c>
      <c r="C41" s="3">
        <v>3</v>
      </c>
      <c r="D41" s="3">
        <v>4</v>
      </c>
      <c r="E41" s="3">
        <v>5</v>
      </c>
      <c r="F41" s="3">
        <v>6</v>
      </c>
      <c r="G41" s="3">
        <v>7</v>
      </c>
      <c r="H41" s="3">
        <v>8</v>
      </c>
      <c r="I41" s="3">
        <v>9</v>
      </c>
      <c r="J41" s="3">
        <v>10</v>
      </c>
      <c r="K41" s="3">
        <v>11</v>
      </c>
      <c r="L41" s="3">
        <v>12</v>
      </c>
      <c r="M41" s="3">
        <v>13</v>
      </c>
      <c r="N41" s="3">
        <v>14</v>
      </c>
      <c r="O41" s="3">
        <v>15</v>
      </c>
    </row>
    <row r="42" spans="1:70" ht="19.5" customHeight="1" x14ac:dyDescent="0.25">
      <c r="A42" s="85">
        <v>1</v>
      </c>
      <c r="B42" s="85" t="s">
        <v>5</v>
      </c>
      <c r="C42" s="85" t="s">
        <v>27</v>
      </c>
      <c r="D42" s="5" t="s">
        <v>52</v>
      </c>
      <c r="E42" s="99" t="s">
        <v>63</v>
      </c>
      <c r="F42" s="83">
        <v>12</v>
      </c>
      <c r="G42" s="9" t="s">
        <v>48</v>
      </c>
      <c r="H42" s="6">
        <v>17697</v>
      </c>
      <c r="I42" s="9">
        <v>5.08</v>
      </c>
      <c r="J42" s="9"/>
      <c r="K42" s="5"/>
      <c r="L42" s="20">
        <f t="shared" ref="L42:L44" si="0">J42/24*K42</f>
        <v>0</v>
      </c>
      <c r="M42" s="8"/>
      <c r="N42" s="8">
        <v>3</v>
      </c>
      <c r="O42" s="8"/>
    </row>
    <row r="43" spans="1:70" ht="17.25" customHeight="1" x14ac:dyDescent="0.25">
      <c r="A43" s="89"/>
      <c r="B43" s="89"/>
      <c r="C43" s="89"/>
      <c r="D43" s="5" t="s">
        <v>30</v>
      </c>
      <c r="E43" s="100"/>
      <c r="F43" s="90"/>
      <c r="G43" s="9" t="s">
        <v>48</v>
      </c>
      <c r="H43" s="6">
        <v>17697</v>
      </c>
      <c r="I43" s="9">
        <v>5.08</v>
      </c>
      <c r="J43" s="9"/>
      <c r="K43" s="5"/>
      <c r="L43" s="20">
        <f t="shared" si="0"/>
        <v>0</v>
      </c>
      <c r="M43" s="8"/>
      <c r="N43" s="8">
        <v>3</v>
      </c>
      <c r="O43" s="8"/>
    </row>
    <row r="44" spans="1:70" ht="25.5" customHeight="1" x14ac:dyDescent="0.25">
      <c r="A44" s="86"/>
      <c r="B44" s="86"/>
      <c r="C44" s="86"/>
      <c r="D44" s="5" t="s">
        <v>9</v>
      </c>
      <c r="E44" s="101"/>
      <c r="F44" s="84"/>
      <c r="G44" s="9" t="s">
        <v>29</v>
      </c>
      <c r="H44" s="6">
        <v>17697</v>
      </c>
      <c r="I44" s="9">
        <v>4.38</v>
      </c>
      <c r="J44" s="9"/>
      <c r="K44" s="5"/>
      <c r="L44" s="20">
        <f t="shared" si="0"/>
        <v>0</v>
      </c>
      <c r="M44" s="8">
        <v>2</v>
      </c>
      <c r="N44" s="8"/>
      <c r="O44" s="8"/>
    </row>
    <row r="45" spans="1:70" ht="36.75" customHeight="1" x14ac:dyDescent="0.25">
      <c r="A45" s="85">
        <v>2</v>
      </c>
      <c r="B45" s="85" t="s">
        <v>41</v>
      </c>
      <c r="C45" s="5" t="s">
        <v>27</v>
      </c>
      <c r="D45" s="5" t="s">
        <v>42</v>
      </c>
      <c r="E45" s="5" t="s">
        <v>115</v>
      </c>
      <c r="F45" s="83">
        <v>23.5</v>
      </c>
      <c r="G45" s="23" t="s">
        <v>38</v>
      </c>
      <c r="H45" s="6">
        <v>17697</v>
      </c>
      <c r="I45" s="23">
        <v>5.12</v>
      </c>
      <c r="J45" s="7"/>
      <c r="K45" s="5"/>
      <c r="L45" s="20">
        <f t="shared" ref="L45:L82" si="1">J45/24*K45</f>
        <v>0</v>
      </c>
      <c r="M45" s="8">
        <v>14</v>
      </c>
      <c r="N45" s="8"/>
      <c r="O45" s="8"/>
    </row>
    <row r="46" spans="1:70" ht="17.25" customHeight="1" x14ac:dyDescent="0.25">
      <c r="A46" s="86"/>
      <c r="B46" s="86"/>
      <c r="C46" s="5" t="s">
        <v>27</v>
      </c>
      <c r="D46" s="5" t="s">
        <v>90</v>
      </c>
      <c r="E46" s="5" t="s">
        <v>28</v>
      </c>
      <c r="F46" s="90"/>
      <c r="G46" s="23" t="s">
        <v>29</v>
      </c>
      <c r="H46" s="6">
        <v>17697</v>
      </c>
      <c r="I46" s="23">
        <v>4.67</v>
      </c>
      <c r="J46" s="7"/>
      <c r="K46" s="5"/>
      <c r="L46" s="20">
        <f t="shared" si="1"/>
        <v>0</v>
      </c>
      <c r="M46" s="8">
        <v>4</v>
      </c>
      <c r="N46" s="8">
        <v>6</v>
      </c>
      <c r="O46" s="8"/>
    </row>
    <row r="47" spans="1:70" x14ac:dyDescent="0.25">
      <c r="A47" s="85">
        <v>3</v>
      </c>
      <c r="B47" s="85" t="s">
        <v>44</v>
      </c>
      <c r="C47" s="5" t="s">
        <v>27</v>
      </c>
      <c r="D47" s="5" t="s">
        <v>45</v>
      </c>
      <c r="E47" s="5" t="s">
        <v>112</v>
      </c>
      <c r="F47" s="83">
        <v>45.2</v>
      </c>
      <c r="G47" s="23" t="s">
        <v>38</v>
      </c>
      <c r="H47" s="6">
        <v>17697</v>
      </c>
      <c r="I47" s="23">
        <v>5.2</v>
      </c>
      <c r="J47" s="7"/>
      <c r="K47" s="5"/>
      <c r="L47" s="20">
        <f t="shared" si="1"/>
        <v>0</v>
      </c>
      <c r="M47" s="8"/>
      <c r="N47" s="8">
        <v>5</v>
      </c>
      <c r="O47" s="8">
        <v>3</v>
      </c>
    </row>
    <row r="48" spans="1:70" ht="18.75" customHeight="1" x14ac:dyDescent="0.25">
      <c r="A48" s="89"/>
      <c r="B48" s="89"/>
      <c r="C48" s="5" t="s">
        <v>27</v>
      </c>
      <c r="D48" s="5" t="s">
        <v>30</v>
      </c>
      <c r="E48" s="5" t="s">
        <v>112</v>
      </c>
      <c r="F48" s="90"/>
      <c r="G48" s="23" t="s">
        <v>38</v>
      </c>
      <c r="H48" s="6">
        <v>17697</v>
      </c>
      <c r="I48" s="23">
        <v>5.2</v>
      </c>
      <c r="J48" s="7"/>
      <c r="K48" s="5"/>
      <c r="L48" s="20">
        <f t="shared" si="1"/>
        <v>0</v>
      </c>
      <c r="M48" s="8"/>
      <c r="N48" s="8"/>
      <c r="O48" s="8">
        <v>2</v>
      </c>
    </row>
    <row r="49" spans="1:89" ht="15.75" customHeight="1" x14ac:dyDescent="0.25">
      <c r="A49" s="74"/>
      <c r="B49" s="74"/>
      <c r="C49" s="5" t="s">
        <v>27</v>
      </c>
      <c r="D49" s="5" t="s">
        <v>9</v>
      </c>
      <c r="E49" s="5" t="s">
        <v>113</v>
      </c>
      <c r="F49" s="75"/>
      <c r="G49" s="23" t="s">
        <v>32</v>
      </c>
      <c r="H49" s="6">
        <v>17697</v>
      </c>
      <c r="I49" s="23">
        <v>5.16</v>
      </c>
      <c r="J49" s="7"/>
      <c r="K49" s="5"/>
      <c r="L49" s="20">
        <f t="shared" si="1"/>
        <v>0</v>
      </c>
      <c r="M49" s="8"/>
      <c r="N49" s="8">
        <v>5</v>
      </c>
      <c r="O49" s="8">
        <v>1</v>
      </c>
    </row>
    <row r="50" spans="1:89" x14ac:dyDescent="0.25">
      <c r="A50" s="85">
        <v>4</v>
      </c>
      <c r="B50" s="85" t="s">
        <v>47</v>
      </c>
      <c r="C50" s="5" t="s">
        <v>27</v>
      </c>
      <c r="D50" s="5" t="s">
        <v>92</v>
      </c>
      <c r="E50" s="5" t="s">
        <v>93</v>
      </c>
      <c r="F50" s="83">
        <v>28</v>
      </c>
      <c r="G50" s="23" t="s">
        <v>48</v>
      </c>
      <c r="H50" s="6">
        <v>17697</v>
      </c>
      <c r="I50" s="23">
        <v>5.41</v>
      </c>
      <c r="J50" s="7"/>
      <c r="K50" s="5"/>
      <c r="L50" s="20">
        <f t="shared" si="1"/>
        <v>0</v>
      </c>
      <c r="M50" s="8">
        <v>15</v>
      </c>
      <c r="N50" s="8"/>
      <c r="O50" s="8"/>
    </row>
    <row r="51" spans="1:89" x14ac:dyDescent="0.25">
      <c r="A51" s="89"/>
      <c r="B51" s="89"/>
      <c r="C51" s="5" t="s">
        <v>27</v>
      </c>
      <c r="D51" s="5" t="s">
        <v>36</v>
      </c>
      <c r="E51" s="5" t="s">
        <v>28</v>
      </c>
      <c r="F51" s="90"/>
      <c r="G51" s="23" t="s">
        <v>46</v>
      </c>
      <c r="H51" s="6">
        <v>17697</v>
      </c>
      <c r="I51" s="23">
        <v>4.1900000000000004</v>
      </c>
      <c r="J51" s="7"/>
      <c r="K51" s="5"/>
      <c r="L51" s="20">
        <f t="shared" si="1"/>
        <v>0</v>
      </c>
      <c r="M51" s="8">
        <v>1</v>
      </c>
      <c r="N51" s="8"/>
      <c r="O51" s="8"/>
    </row>
    <row r="52" spans="1:89" x14ac:dyDescent="0.25">
      <c r="A52" s="5">
        <v>5</v>
      </c>
      <c r="B52" s="7" t="s">
        <v>49</v>
      </c>
      <c r="C52" s="5" t="s">
        <v>27</v>
      </c>
      <c r="D52" s="5" t="s">
        <v>107</v>
      </c>
      <c r="E52" s="5" t="s">
        <v>28</v>
      </c>
      <c r="F52" s="9">
        <v>23</v>
      </c>
      <c r="G52" s="23" t="s">
        <v>29</v>
      </c>
      <c r="H52" s="6">
        <v>17697</v>
      </c>
      <c r="I52" s="23">
        <v>4.67</v>
      </c>
      <c r="J52" s="7"/>
      <c r="K52" s="5"/>
      <c r="L52" s="20">
        <f t="shared" si="1"/>
        <v>0</v>
      </c>
      <c r="M52" s="8"/>
      <c r="N52" s="8"/>
      <c r="O52" s="8">
        <v>4</v>
      </c>
    </row>
    <row r="53" spans="1:89" ht="11.25" customHeight="1" x14ac:dyDescent="0.25">
      <c r="A53" s="85">
        <f>A52+1</f>
        <v>6</v>
      </c>
      <c r="B53" s="85" t="s">
        <v>50</v>
      </c>
      <c r="C53" s="5" t="s">
        <v>27</v>
      </c>
      <c r="D53" s="5" t="s">
        <v>42</v>
      </c>
      <c r="E53" s="5" t="s">
        <v>93</v>
      </c>
      <c r="F53" s="83">
        <v>17</v>
      </c>
      <c r="G53" s="23" t="s">
        <v>48</v>
      </c>
      <c r="H53" s="6">
        <v>17697</v>
      </c>
      <c r="I53" s="23">
        <v>5.24</v>
      </c>
      <c r="J53" s="7"/>
      <c r="K53" s="5"/>
      <c r="L53" s="20">
        <f t="shared" si="1"/>
        <v>0</v>
      </c>
      <c r="M53" s="8">
        <v>14</v>
      </c>
      <c r="N53" s="8"/>
      <c r="O53" s="8"/>
    </row>
    <row r="54" spans="1:89" ht="11.25" customHeight="1" x14ac:dyDescent="0.25">
      <c r="A54" s="86"/>
      <c r="B54" s="86"/>
      <c r="C54" s="5" t="s">
        <v>27</v>
      </c>
      <c r="D54" s="5" t="s">
        <v>110</v>
      </c>
      <c r="E54" s="5" t="s">
        <v>28</v>
      </c>
      <c r="F54" s="84"/>
      <c r="G54" s="23" t="s">
        <v>29</v>
      </c>
      <c r="H54" s="6">
        <v>17697</v>
      </c>
      <c r="I54" s="23">
        <v>4.59</v>
      </c>
      <c r="J54" s="7"/>
      <c r="K54" s="5"/>
      <c r="L54" s="20">
        <f t="shared" si="1"/>
        <v>0</v>
      </c>
      <c r="M54" s="8">
        <v>2</v>
      </c>
      <c r="N54" s="8"/>
      <c r="O54" s="8"/>
    </row>
    <row r="55" spans="1:89" ht="24" customHeight="1" x14ac:dyDescent="0.25">
      <c r="A55" s="72">
        <f>A53+1</f>
        <v>7</v>
      </c>
      <c r="B55" s="72" t="s">
        <v>51</v>
      </c>
      <c r="C55" s="5" t="s">
        <v>27</v>
      </c>
      <c r="D55" s="5" t="s">
        <v>52</v>
      </c>
      <c r="E55" s="5" t="s">
        <v>115</v>
      </c>
      <c r="F55" s="9">
        <v>13.9</v>
      </c>
      <c r="G55" s="23" t="s">
        <v>38</v>
      </c>
      <c r="H55" s="6">
        <v>17697</v>
      </c>
      <c r="I55" s="23">
        <v>4.95</v>
      </c>
      <c r="J55" s="7"/>
      <c r="K55" s="5"/>
      <c r="L55" s="20">
        <f t="shared" si="1"/>
        <v>0</v>
      </c>
      <c r="M55" s="8"/>
      <c r="N55" s="8">
        <v>14</v>
      </c>
      <c r="O55" s="8">
        <v>2</v>
      </c>
    </row>
    <row r="56" spans="1:89" x14ac:dyDescent="0.25">
      <c r="A56" s="85">
        <f>A55+1</f>
        <v>8</v>
      </c>
      <c r="B56" s="85" t="s">
        <v>53</v>
      </c>
      <c r="C56" s="5" t="s">
        <v>27</v>
      </c>
      <c r="D56" s="5" t="s">
        <v>54</v>
      </c>
      <c r="E56" s="5" t="s">
        <v>93</v>
      </c>
      <c r="F56" s="83">
        <v>33.5</v>
      </c>
      <c r="G56" s="23" t="s">
        <v>48</v>
      </c>
      <c r="H56" s="6">
        <v>17697</v>
      </c>
      <c r="I56" s="23">
        <v>5.41</v>
      </c>
      <c r="J56" s="7"/>
      <c r="K56" s="5"/>
      <c r="L56" s="20">
        <f t="shared" si="1"/>
        <v>0</v>
      </c>
      <c r="M56" s="8">
        <v>1</v>
      </c>
      <c r="N56" s="8">
        <v>21</v>
      </c>
      <c r="O56" s="8"/>
    </row>
    <row r="57" spans="1:89" ht="22.5" x14ac:dyDescent="0.25">
      <c r="A57" s="86"/>
      <c r="B57" s="86"/>
      <c r="C57" s="5" t="s">
        <v>27</v>
      </c>
      <c r="D57" s="5" t="s">
        <v>9</v>
      </c>
      <c r="E57" s="5" t="s">
        <v>116</v>
      </c>
      <c r="F57" s="84"/>
      <c r="G57" s="23" t="s">
        <v>32</v>
      </c>
      <c r="H57" s="6">
        <v>17697</v>
      </c>
      <c r="I57" s="23">
        <v>5.16</v>
      </c>
      <c r="J57" s="7"/>
      <c r="K57" s="5"/>
      <c r="L57" s="20">
        <f t="shared" si="1"/>
        <v>0</v>
      </c>
      <c r="M57" s="8"/>
      <c r="N57" s="8">
        <v>1</v>
      </c>
      <c r="O57" s="8">
        <v>1</v>
      </c>
    </row>
    <row r="58" spans="1:89" ht="22.5" x14ac:dyDescent="0.25">
      <c r="A58" s="5">
        <f>A56+1</f>
        <v>9</v>
      </c>
      <c r="B58" s="7" t="s">
        <v>55</v>
      </c>
      <c r="C58" s="5" t="s">
        <v>27</v>
      </c>
      <c r="D58" s="5" t="s">
        <v>95</v>
      </c>
      <c r="E58" s="5" t="s">
        <v>115</v>
      </c>
      <c r="F58" s="6">
        <v>32.4</v>
      </c>
      <c r="G58" s="23" t="s">
        <v>38</v>
      </c>
      <c r="H58" s="6">
        <v>17697</v>
      </c>
      <c r="I58" s="9">
        <v>5.2</v>
      </c>
      <c r="J58" s="7"/>
      <c r="K58" s="5"/>
      <c r="L58" s="20">
        <f t="shared" si="1"/>
        <v>0</v>
      </c>
      <c r="M58" s="8"/>
      <c r="N58" s="8">
        <v>6</v>
      </c>
      <c r="O58" s="8"/>
    </row>
    <row r="59" spans="1:89" ht="21.75" customHeight="1" x14ac:dyDescent="0.25">
      <c r="A59" s="5">
        <f>A58+1</f>
        <v>10</v>
      </c>
      <c r="B59" s="7" t="s">
        <v>56</v>
      </c>
      <c r="C59" s="5" t="s">
        <v>27</v>
      </c>
      <c r="D59" s="5" t="s">
        <v>33</v>
      </c>
      <c r="E59" s="5" t="s">
        <v>115</v>
      </c>
      <c r="F59" s="6">
        <v>13.7</v>
      </c>
      <c r="G59" s="9" t="s">
        <v>38</v>
      </c>
      <c r="H59" s="6">
        <v>17697</v>
      </c>
      <c r="I59" s="9">
        <v>4.95</v>
      </c>
      <c r="J59" s="7"/>
      <c r="K59" s="5"/>
      <c r="L59" s="20">
        <f t="shared" si="1"/>
        <v>0</v>
      </c>
      <c r="M59" s="8"/>
      <c r="N59" s="8">
        <v>20</v>
      </c>
      <c r="O59" s="8">
        <v>4</v>
      </c>
    </row>
    <row r="60" spans="1:89" ht="22.5" x14ac:dyDescent="0.25">
      <c r="A60" s="72">
        <f>A59+1</f>
        <v>11</v>
      </c>
      <c r="B60" s="72" t="s">
        <v>136</v>
      </c>
      <c r="C60" s="5" t="s">
        <v>27</v>
      </c>
      <c r="D60" s="5" t="s">
        <v>96</v>
      </c>
      <c r="E60" s="5" t="s">
        <v>140</v>
      </c>
      <c r="F60" s="6">
        <v>15.4</v>
      </c>
      <c r="G60" s="9" t="s">
        <v>29</v>
      </c>
      <c r="H60" s="6">
        <v>17697</v>
      </c>
      <c r="I60" s="9">
        <v>4.2300000000000004</v>
      </c>
      <c r="J60" s="7"/>
      <c r="K60" s="5">
        <v>22</v>
      </c>
      <c r="L60" s="20">
        <f t="shared" si="1"/>
        <v>0</v>
      </c>
      <c r="M60" s="8"/>
      <c r="N60" s="8"/>
      <c r="O60" s="8"/>
    </row>
    <row r="61" spans="1:89" ht="22.5" x14ac:dyDescent="0.25">
      <c r="A61" s="85">
        <f>A60+1</f>
        <v>12</v>
      </c>
      <c r="B61" s="85" t="s">
        <v>57</v>
      </c>
      <c r="C61" s="112" t="s">
        <v>24</v>
      </c>
      <c r="D61" s="112" t="s">
        <v>97</v>
      </c>
      <c r="E61" s="112" t="s">
        <v>114</v>
      </c>
      <c r="F61" s="113">
        <v>8.6</v>
      </c>
      <c r="G61" s="114" t="s">
        <v>25</v>
      </c>
      <c r="H61" s="115">
        <v>17697</v>
      </c>
      <c r="I61" s="114">
        <v>3.97</v>
      </c>
      <c r="J61" s="116"/>
      <c r="K61" s="112"/>
      <c r="L61" s="117">
        <f t="shared" si="1"/>
        <v>0</v>
      </c>
      <c r="M61" s="118"/>
      <c r="N61" s="118">
        <v>17</v>
      </c>
      <c r="O61" s="118"/>
    </row>
    <row r="62" spans="1:89" s="80" customFormat="1" ht="22.5" x14ac:dyDescent="0.25">
      <c r="A62" s="89"/>
      <c r="B62" s="89"/>
      <c r="C62" s="112" t="s">
        <v>120</v>
      </c>
      <c r="D62" s="112" t="s">
        <v>39</v>
      </c>
      <c r="E62" s="112" t="s">
        <v>114</v>
      </c>
      <c r="F62" s="119"/>
      <c r="G62" s="114" t="s">
        <v>25</v>
      </c>
      <c r="H62" s="115">
        <v>17697</v>
      </c>
      <c r="I62" s="114">
        <v>3.97</v>
      </c>
      <c r="J62" s="116"/>
      <c r="K62" s="112"/>
      <c r="L62" s="117"/>
      <c r="M62" s="118"/>
      <c r="N62" s="118">
        <v>4</v>
      </c>
      <c r="O62" s="118"/>
      <c r="V62" s="121"/>
      <c r="W62" s="121"/>
      <c r="X62" s="121"/>
      <c r="Y62" s="121"/>
      <c r="Z62" s="121"/>
      <c r="AA62" s="121"/>
      <c r="AB62" s="121"/>
      <c r="AC62" s="121"/>
      <c r="AD62" s="121"/>
      <c r="AE62" s="121"/>
      <c r="AF62" s="121"/>
      <c r="AG62" s="121"/>
      <c r="AH62" s="121"/>
      <c r="AI62" s="121"/>
      <c r="AJ62" s="121"/>
      <c r="AK62" s="121"/>
      <c r="AL62" s="121"/>
      <c r="AM62" s="121"/>
      <c r="AN62" s="121"/>
      <c r="AO62" s="121"/>
      <c r="AP62" s="121"/>
      <c r="AQ62" s="121"/>
      <c r="AR62" s="121"/>
      <c r="AS62" s="121"/>
      <c r="AT62" s="121"/>
      <c r="AU62" s="121"/>
      <c r="AV62" s="121"/>
      <c r="AW62" s="121"/>
      <c r="AX62" s="121"/>
      <c r="AY62" s="121"/>
      <c r="AZ62" s="121"/>
      <c r="BA62" s="121"/>
      <c r="BB62" s="121"/>
      <c r="BC62" s="121"/>
      <c r="BD62" s="121"/>
      <c r="BE62" s="121"/>
      <c r="BF62" s="121"/>
      <c r="BG62" s="121"/>
      <c r="BH62" s="121"/>
      <c r="BI62" s="121"/>
      <c r="BJ62" s="121"/>
      <c r="BK62" s="121"/>
      <c r="BL62" s="121"/>
      <c r="BM62" s="121"/>
      <c r="BN62" s="121"/>
      <c r="BO62" s="121"/>
      <c r="BP62" s="121"/>
      <c r="BQ62" s="121"/>
      <c r="BR62" s="121"/>
      <c r="BS62" s="121"/>
      <c r="BT62" s="121"/>
      <c r="BU62" s="121"/>
      <c r="BV62" s="121"/>
      <c r="BW62" s="121"/>
      <c r="BX62" s="121"/>
      <c r="BY62" s="121"/>
      <c r="BZ62" s="121"/>
      <c r="CA62" s="121"/>
      <c r="CB62" s="121"/>
      <c r="CC62" s="121"/>
      <c r="CD62" s="121"/>
      <c r="CE62" s="121"/>
      <c r="CF62" s="121"/>
      <c r="CG62" s="121"/>
      <c r="CH62" s="121"/>
      <c r="CI62" s="121"/>
      <c r="CJ62" s="121"/>
      <c r="CK62" s="121"/>
    </row>
    <row r="63" spans="1:89" ht="22.5" x14ac:dyDescent="0.25">
      <c r="A63" s="89"/>
      <c r="B63" s="89"/>
      <c r="C63" s="112" t="s">
        <v>24</v>
      </c>
      <c r="D63" s="112" t="s">
        <v>30</v>
      </c>
      <c r="E63" s="112" t="s">
        <v>114</v>
      </c>
      <c r="F63" s="120"/>
      <c r="G63" s="114" t="s">
        <v>25</v>
      </c>
      <c r="H63" s="115">
        <v>17697</v>
      </c>
      <c r="I63" s="114">
        <v>3.97</v>
      </c>
      <c r="J63" s="116"/>
      <c r="K63" s="112"/>
      <c r="L63" s="117">
        <f t="shared" si="1"/>
        <v>0</v>
      </c>
      <c r="M63" s="118"/>
      <c r="N63" s="118">
        <v>1</v>
      </c>
      <c r="O63" s="118"/>
    </row>
    <row r="64" spans="1:89" ht="22.5" x14ac:dyDescent="0.25">
      <c r="A64" s="85">
        <f>A61+1</f>
        <v>13</v>
      </c>
      <c r="B64" s="85" t="s">
        <v>59</v>
      </c>
      <c r="C64" s="5" t="s">
        <v>27</v>
      </c>
      <c r="D64" s="5" t="s">
        <v>60</v>
      </c>
      <c r="E64" s="5" t="s">
        <v>115</v>
      </c>
      <c r="F64" s="83">
        <v>24</v>
      </c>
      <c r="G64" s="9" t="s">
        <v>38</v>
      </c>
      <c r="H64" s="6">
        <v>17697</v>
      </c>
      <c r="I64" s="9">
        <v>5.12</v>
      </c>
      <c r="J64" s="7"/>
      <c r="K64" s="5"/>
      <c r="L64" s="20">
        <f t="shared" si="1"/>
        <v>0</v>
      </c>
      <c r="M64" s="8"/>
      <c r="N64" s="8">
        <v>15</v>
      </c>
      <c r="O64" s="8"/>
    </row>
    <row r="65" spans="1:15" x14ac:dyDescent="0.25">
      <c r="A65" s="89"/>
      <c r="B65" s="89"/>
      <c r="C65" s="5" t="s">
        <v>27</v>
      </c>
      <c r="D65" s="5" t="s">
        <v>61</v>
      </c>
      <c r="E65" s="5" t="s">
        <v>43</v>
      </c>
      <c r="F65" s="90"/>
      <c r="G65" s="9" t="s">
        <v>38</v>
      </c>
      <c r="H65" s="6">
        <v>17697</v>
      </c>
      <c r="I65" s="9">
        <v>5.12</v>
      </c>
      <c r="J65" s="7"/>
      <c r="K65" s="5"/>
      <c r="L65" s="20">
        <f t="shared" si="1"/>
        <v>0</v>
      </c>
      <c r="M65" s="8"/>
      <c r="N65" s="8">
        <v>5</v>
      </c>
      <c r="O65" s="8">
        <v>3</v>
      </c>
    </row>
    <row r="66" spans="1:15" x14ac:dyDescent="0.25">
      <c r="A66" s="86"/>
      <c r="B66" s="86"/>
      <c r="C66" s="5" t="s">
        <v>27</v>
      </c>
      <c r="D66" s="5" t="s">
        <v>30</v>
      </c>
      <c r="E66" s="5" t="s">
        <v>112</v>
      </c>
      <c r="F66" s="84"/>
      <c r="G66" s="9" t="s">
        <v>38</v>
      </c>
      <c r="H66" s="6">
        <v>17697</v>
      </c>
      <c r="I66" s="9">
        <v>5.12</v>
      </c>
      <c r="J66" s="7"/>
      <c r="K66" s="5"/>
      <c r="L66" s="20">
        <f t="shared" si="1"/>
        <v>0</v>
      </c>
      <c r="M66" s="8"/>
      <c r="N66" s="8"/>
      <c r="O66" s="8">
        <v>1</v>
      </c>
    </row>
    <row r="67" spans="1:15" ht="16.5" customHeight="1" x14ac:dyDescent="0.25">
      <c r="A67" s="85">
        <f>A64+1</f>
        <v>14</v>
      </c>
      <c r="B67" s="85" t="s">
        <v>62</v>
      </c>
      <c r="C67" s="5" t="s">
        <v>27</v>
      </c>
      <c r="D67" s="5" t="s">
        <v>91</v>
      </c>
      <c r="E67" s="5" t="s">
        <v>93</v>
      </c>
      <c r="F67" s="83">
        <v>16</v>
      </c>
      <c r="G67" s="9" t="s">
        <v>48</v>
      </c>
      <c r="H67" s="6">
        <v>17697</v>
      </c>
      <c r="I67" s="9">
        <v>5.24</v>
      </c>
      <c r="J67" s="7"/>
      <c r="K67" s="5"/>
      <c r="L67" s="20">
        <f t="shared" si="1"/>
        <v>0</v>
      </c>
      <c r="M67" s="8"/>
      <c r="N67" s="8">
        <v>13</v>
      </c>
      <c r="O67" s="8">
        <v>2</v>
      </c>
    </row>
    <row r="68" spans="1:15" ht="16.5" customHeight="1" x14ac:dyDescent="0.25">
      <c r="A68" s="89"/>
      <c r="B68" s="89"/>
      <c r="C68" s="5" t="s">
        <v>27</v>
      </c>
      <c r="D68" s="5" t="s">
        <v>39</v>
      </c>
      <c r="E68" s="5" t="s">
        <v>93</v>
      </c>
      <c r="F68" s="90"/>
      <c r="G68" s="9" t="s">
        <v>48</v>
      </c>
      <c r="H68" s="6">
        <v>17697</v>
      </c>
      <c r="I68" s="9">
        <v>5.24</v>
      </c>
      <c r="J68" s="7"/>
      <c r="K68" s="5"/>
      <c r="L68" s="20">
        <f t="shared" si="1"/>
        <v>0</v>
      </c>
      <c r="M68" s="8"/>
      <c r="N68" s="8">
        <v>4</v>
      </c>
      <c r="O68" s="8">
        <v>4</v>
      </c>
    </row>
    <row r="69" spans="1:15" ht="16.5" customHeight="1" x14ac:dyDescent="0.25">
      <c r="A69" s="86"/>
      <c r="B69" s="86"/>
      <c r="C69" s="5" t="s">
        <v>27</v>
      </c>
      <c r="D69" s="5" t="s">
        <v>30</v>
      </c>
      <c r="E69" s="5" t="s">
        <v>117</v>
      </c>
      <c r="F69" s="84"/>
      <c r="G69" s="9" t="s">
        <v>48</v>
      </c>
      <c r="H69" s="6">
        <v>17697</v>
      </c>
      <c r="I69" s="9">
        <v>5.24</v>
      </c>
      <c r="J69" s="7"/>
      <c r="K69" s="5"/>
      <c r="L69" s="20">
        <f t="shared" si="1"/>
        <v>0</v>
      </c>
      <c r="M69" s="8"/>
      <c r="N69" s="8">
        <v>1</v>
      </c>
      <c r="O69" s="8"/>
    </row>
    <row r="70" spans="1:15" ht="16.5" customHeight="1" x14ac:dyDescent="0.25">
      <c r="A70" s="85">
        <f>A67+1</f>
        <v>15</v>
      </c>
      <c r="B70" s="85" t="s">
        <v>64</v>
      </c>
      <c r="C70" s="87" t="s">
        <v>27</v>
      </c>
      <c r="D70" s="5" t="s">
        <v>52</v>
      </c>
      <c r="E70" s="5" t="s">
        <v>28</v>
      </c>
      <c r="F70" s="83">
        <v>1</v>
      </c>
      <c r="G70" s="9" t="s">
        <v>29</v>
      </c>
      <c r="H70" s="6">
        <v>17697</v>
      </c>
      <c r="I70" s="9">
        <v>4.0999999999999996</v>
      </c>
      <c r="J70" s="7"/>
      <c r="K70" s="5"/>
      <c r="L70" s="20">
        <f t="shared" si="1"/>
        <v>0</v>
      </c>
      <c r="M70" s="8"/>
      <c r="N70" s="8">
        <v>16</v>
      </c>
      <c r="O70" s="8">
        <v>4</v>
      </c>
    </row>
    <row r="71" spans="1:15" ht="16.5" customHeight="1" x14ac:dyDescent="0.25">
      <c r="A71" s="86"/>
      <c r="B71" s="86"/>
      <c r="C71" s="88"/>
      <c r="D71" s="5" t="s">
        <v>30</v>
      </c>
      <c r="E71" s="5" t="s">
        <v>28</v>
      </c>
      <c r="F71" s="84"/>
      <c r="G71" s="9" t="s">
        <v>29</v>
      </c>
      <c r="H71" s="6">
        <v>17697</v>
      </c>
      <c r="I71" s="9">
        <v>4.0999999999999996</v>
      </c>
      <c r="J71" s="7"/>
      <c r="K71" s="5"/>
      <c r="L71" s="20"/>
      <c r="M71" s="8"/>
      <c r="N71" s="8">
        <v>1</v>
      </c>
      <c r="O71" s="8">
        <v>3</v>
      </c>
    </row>
    <row r="72" spans="1:15" ht="22.5" x14ac:dyDescent="0.25">
      <c r="A72" s="72">
        <f>A70+1</f>
        <v>16</v>
      </c>
      <c r="B72" s="72" t="s">
        <v>65</v>
      </c>
      <c r="C72" s="5" t="s">
        <v>27</v>
      </c>
      <c r="D72" s="5" t="s">
        <v>58</v>
      </c>
      <c r="E72" s="5" t="s">
        <v>115</v>
      </c>
      <c r="F72" s="71">
        <v>17</v>
      </c>
      <c r="G72" s="9" t="s">
        <v>38</v>
      </c>
      <c r="H72" s="6">
        <v>17697</v>
      </c>
      <c r="I72" s="9">
        <v>5.03</v>
      </c>
      <c r="J72" s="7"/>
      <c r="K72" s="5"/>
      <c r="L72" s="20">
        <f t="shared" si="1"/>
        <v>0</v>
      </c>
      <c r="M72" s="8">
        <v>10</v>
      </c>
      <c r="N72" s="8">
        <v>8</v>
      </c>
      <c r="O72" s="8">
        <v>6</v>
      </c>
    </row>
    <row r="73" spans="1:15" x14ac:dyDescent="0.25">
      <c r="A73" s="85">
        <f>A72+1</f>
        <v>17</v>
      </c>
      <c r="B73" s="85" t="s">
        <v>66</v>
      </c>
      <c r="C73" s="5" t="s">
        <v>27</v>
      </c>
      <c r="D73" s="5" t="s">
        <v>99</v>
      </c>
      <c r="E73" s="5" t="s">
        <v>28</v>
      </c>
      <c r="F73" s="83">
        <v>27.3</v>
      </c>
      <c r="G73" s="9" t="s">
        <v>29</v>
      </c>
      <c r="H73" s="6">
        <v>17697</v>
      </c>
      <c r="I73" s="9">
        <v>4.7300000000000004</v>
      </c>
      <c r="J73" s="7"/>
      <c r="K73" s="5"/>
      <c r="L73" s="20">
        <f t="shared" si="1"/>
        <v>0</v>
      </c>
      <c r="M73" s="8">
        <v>2</v>
      </c>
      <c r="N73" s="8">
        <v>8</v>
      </c>
      <c r="O73" s="8">
        <v>6</v>
      </c>
    </row>
    <row r="74" spans="1:15" x14ac:dyDescent="0.25">
      <c r="A74" s="86"/>
      <c r="B74" s="86"/>
      <c r="C74" s="5" t="s">
        <v>27</v>
      </c>
      <c r="D74" s="5" t="s">
        <v>36</v>
      </c>
      <c r="E74" s="5" t="s">
        <v>28</v>
      </c>
      <c r="F74" s="84"/>
      <c r="G74" s="9" t="s">
        <v>46</v>
      </c>
      <c r="H74" s="6">
        <v>17697</v>
      </c>
      <c r="I74" s="9">
        <v>4.1900000000000004</v>
      </c>
      <c r="J74" s="7"/>
      <c r="K74" s="5"/>
      <c r="L74" s="20">
        <f t="shared" si="1"/>
        <v>0</v>
      </c>
      <c r="M74" s="8">
        <v>1</v>
      </c>
      <c r="N74" s="8">
        <v>2</v>
      </c>
      <c r="O74" s="8">
        <v>3</v>
      </c>
    </row>
    <row r="75" spans="1:15" ht="22.5" x14ac:dyDescent="0.25">
      <c r="A75" s="85">
        <f>A73+1</f>
        <v>18</v>
      </c>
      <c r="B75" s="85" t="s">
        <v>67</v>
      </c>
      <c r="C75" s="5" t="s">
        <v>24</v>
      </c>
      <c r="D75" s="5" t="s">
        <v>42</v>
      </c>
      <c r="E75" s="5" t="s">
        <v>114</v>
      </c>
      <c r="F75" s="83">
        <v>7</v>
      </c>
      <c r="G75" s="9" t="s">
        <v>25</v>
      </c>
      <c r="H75" s="6">
        <v>17697</v>
      </c>
      <c r="I75" s="9">
        <v>3.97</v>
      </c>
      <c r="J75" s="7"/>
      <c r="K75" s="5"/>
      <c r="L75" s="20">
        <f t="shared" si="1"/>
        <v>0</v>
      </c>
      <c r="M75" s="8">
        <v>17</v>
      </c>
      <c r="N75" s="68"/>
      <c r="O75" s="8"/>
    </row>
    <row r="76" spans="1:15" x14ac:dyDescent="0.25">
      <c r="A76" s="86"/>
      <c r="B76" s="86"/>
      <c r="C76" s="5" t="s">
        <v>24</v>
      </c>
      <c r="D76" s="5" t="s">
        <v>36</v>
      </c>
      <c r="E76" s="5" t="s">
        <v>28</v>
      </c>
      <c r="F76" s="84"/>
      <c r="G76" s="9" t="s">
        <v>35</v>
      </c>
      <c r="H76" s="6">
        <v>17697</v>
      </c>
      <c r="I76" s="9">
        <v>3.53</v>
      </c>
      <c r="J76" s="7"/>
      <c r="K76" s="5"/>
      <c r="L76" s="20">
        <f t="shared" si="1"/>
        <v>0</v>
      </c>
      <c r="M76" s="8">
        <v>1</v>
      </c>
      <c r="N76" s="8"/>
      <c r="O76" s="8"/>
    </row>
    <row r="77" spans="1:15" x14ac:dyDescent="0.25">
      <c r="A77" s="85">
        <f>A75+1</f>
        <v>19</v>
      </c>
      <c r="B77" s="85" t="s">
        <v>68</v>
      </c>
      <c r="C77" s="5" t="s">
        <v>24</v>
      </c>
      <c r="D77" s="5" t="s">
        <v>42</v>
      </c>
      <c r="E77" s="5" t="s">
        <v>116</v>
      </c>
      <c r="F77" s="83">
        <v>7</v>
      </c>
      <c r="G77" s="9" t="s">
        <v>25</v>
      </c>
      <c r="H77" s="6">
        <v>17697</v>
      </c>
      <c r="I77" s="9">
        <v>3.97</v>
      </c>
      <c r="J77" s="7"/>
      <c r="K77" s="5"/>
      <c r="L77" s="20">
        <f t="shared" si="1"/>
        <v>0</v>
      </c>
      <c r="M77" s="8">
        <v>17</v>
      </c>
      <c r="N77" s="8"/>
      <c r="O77" s="8"/>
    </row>
    <row r="78" spans="1:15" x14ac:dyDescent="0.25">
      <c r="A78" s="86"/>
      <c r="B78" s="86"/>
      <c r="C78" s="5" t="s">
        <v>24</v>
      </c>
      <c r="D78" s="5" t="s">
        <v>36</v>
      </c>
      <c r="E78" s="5" t="s">
        <v>28</v>
      </c>
      <c r="F78" s="84"/>
      <c r="G78" s="9" t="s">
        <v>35</v>
      </c>
      <c r="H78" s="6">
        <v>17697</v>
      </c>
      <c r="I78" s="9">
        <v>3.53</v>
      </c>
      <c r="J78" s="7"/>
      <c r="K78" s="5"/>
      <c r="L78" s="20">
        <f t="shared" si="1"/>
        <v>0</v>
      </c>
      <c r="M78" s="8">
        <v>1</v>
      </c>
      <c r="N78" s="8"/>
      <c r="O78" s="8"/>
    </row>
    <row r="79" spans="1:15" ht="22.5" x14ac:dyDescent="0.25">
      <c r="A79" s="72">
        <f>A77+1</f>
        <v>20</v>
      </c>
      <c r="B79" s="72" t="s">
        <v>69</v>
      </c>
      <c r="C79" s="5" t="s">
        <v>27</v>
      </c>
      <c r="D79" s="5" t="s">
        <v>42</v>
      </c>
      <c r="E79" s="5" t="s">
        <v>115</v>
      </c>
      <c r="F79" s="69">
        <v>21.1</v>
      </c>
      <c r="G79" s="9" t="s">
        <v>38</v>
      </c>
      <c r="H79" s="6">
        <v>17697</v>
      </c>
      <c r="I79" s="9">
        <v>5.12</v>
      </c>
      <c r="J79" s="7"/>
      <c r="K79" s="5"/>
      <c r="L79" s="20">
        <f t="shared" si="1"/>
        <v>0</v>
      </c>
      <c r="M79" s="8">
        <v>16</v>
      </c>
      <c r="N79" s="8"/>
      <c r="O79" s="8"/>
    </row>
    <row r="80" spans="1:15" ht="22.5" x14ac:dyDescent="0.25">
      <c r="A80" s="85">
        <f>A79+1</f>
        <v>21</v>
      </c>
      <c r="B80" s="85" t="s">
        <v>70</v>
      </c>
      <c r="C80" s="5" t="s">
        <v>24</v>
      </c>
      <c r="D80" s="5" t="s">
        <v>42</v>
      </c>
      <c r="E80" s="5" t="s">
        <v>115</v>
      </c>
      <c r="F80" s="83">
        <v>20.7</v>
      </c>
      <c r="G80" s="9" t="s">
        <v>71</v>
      </c>
      <c r="H80" s="6">
        <v>17697</v>
      </c>
      <c r="I80" s="9">
        <v>4.32</v>
      </c>
      <c r="J80" s="7"/>
      <c r="K80" s="5"/>
      <c r="L80" s="20">
        <f t="shared" si="1"/>
        <v>0</v>
      </c>
      <c r="M80" s="8">
        <v>20</v>
      </c>
      <c r="N80" s="8"/>
      <c r="O80" s="8"/>
    </row>
    <row r="81" spans="1:15" x14ac:dyDescent="0.25">
      <c r="A81" s="89"/>
      <c r="B81" s="89"/>
      <c r="C81" s="5" t="s">
        <v>24</v>
      </c>
      <c r="D81" s="5" t="s">
        <v>36</v>
      </c>
      <c r="E81" s="5" t="s">
        <v>28</v>
      </c>
      <c r="F81" s="90"/>
      <c r="G81" s="9" t="s">
        <v>35</v>
      </c>
      <c r="H81" s="6">
        <v>17697</v>
      </c>
      <c r="I81" s="9">
        <v>3.69</v>
      </c>
      <c r="J81" s="7"/>
      <c r="K81" s="5"/>
      <c r="L81" s="20">
        <f t="shared" si="1"/>
        <v>0</v>
      </c>
      <c r="M81" s="8">
        <v>1</v>
      </c>
      <c r="N81" s="8"/>
      <c r="O81" s="8"/>
    </row>
    <row r="82" spans="1:15" ht="25.5" customHeight="1" x14ac:dyDescent="0.25">
      <c r="A82" s="89"/>
      <c r="B82" s="89"/>
      <c r="C82" s="5" t="s">
        <v>24</v>
      </c>
      <c r="D82" s="5" t="s">
        <v>9</v>
      </c>
      <c r="E82" s="5" t="s">
        <v>115</v>
      </c>
      <c r="F82" s="84"/>
      <c r="G82" s="9" t="s">
        <v>71</v>
      </c>
      <c r="H82" s="6">
        <v>17697</v>
      </c>
      <c r="I82" s="9">
        <v>4.32</v>
      </c>
      <c r="J82" s="7"/>
      <c r="K82" s="5"/>
      <c r="L82" s="20">
        <f t="shared" si="1"/>
        <v>0</v>
      </c>
      <c r="M82" s="8">
        <v>2</v>
      </c>
      <c r="N82" s="8">
        <v>1</v>
      </c>
      <c r="O82" s="8"/>
    </row>
    <row r="83" spans="1:15" x14ac:dyDescent="0.25">
      <c r="A83" s="85">
        <f>A80+1</f>
        <v>22</v>
      </c>
      <c r="B83" s="85" t="s">
        <v>72</v>
      </c>
      <c r="C83" s="5" t="s">
        <v>27</v>
      </c>
      <c r="D83" s="5" t="s">
        <v>42</v>
      </c>
      <c r="E83" s="5" t="s">
        <v>93</v>
      </c>
      <c r="F83" s="83">
        <v>34</v>
      </c>
      <c r="G83" s="9" t="s">
        <v>48</v>
      </c>
      <c r="H83" s="6">
        <v>17697</v>
      </c>
      <c r="I83" s="9">
        <v>5.41</v>
      </c>
      <c r="J83" s="7"/>
      <c r="K83" s="5"/>
      <c r="L83" s="20">
        <f t="shared" ref="L83:L126" si="2">J83/24*K83</f>
        <v>0</v>
      </c>
      <c r="M83" s="8">
        <v>19</v>
      </c>
      <c r="N83" s="8"/>
      <c r="O83" s="8"/>
    </row>
    <row r="84" spans="1:15" x14ac:dyDescent="0.25">
      <c r="A84" s="86"/>
      <c r="B84" s="86"/>
      <c r="C84" s="5" t="s">
        <v>27</v>
      </c>
      <c r="D84" s="5" t="s">
        <v>36</v>
      </c>
      <c r="E84" s="5" t="s">
        <v>28</v>
      </c>
      <c r="F84" s="84"/>
      <c r="G84" s="9" t="s">
        <v>46</v>
      </c>
      <c r="H84" s="6">
        <v>17697</v>
      </c>
      <c r="I84" s="9">
        <v>4.1900000000000004</v>
      </c>
      <c r="J84" s="7"/>
      <c r="K84" s="5"/>
      <c r="L84" s="20">
        <f t="shared" si="2"/>
        <v>0</v>
      </c>
      <c r="M84" s="8">
        <v>1</v>
      </c>
      <c r="N84" s="8"/>
      <c r="O84" s="8"/>
    </row>
    <row r="85" spans="1:15" ht="22.5" x14ac:dyDescent="0.25">
      <c r="A85" s="7">
        <f>A83+1</f>
        <v>23</v>
      </c>
      <c r="B85" s="7" t="s">
        <v>73</v>
      </c>
      <c r="C85" s="5" t="s">
        <v>27</v>
      </c>
      <c r="D85" s="5" t="s">
        <v>94</v>
      </c>
      <c r="E85" s="5" t="s">
        <v>115</v>
      </c>
      <c r="F85" s="9">
        <v>21</v>
      </c>
      <c r="G85" s="9" t="s">
        <v>38</v>
      </c>
      <c r="H85" s="6">
        <v>17697</v>
      </c>
      <c r="I85" s="9">
        <v>5.12</v>
      </c>
      <c r="J85" s="7"/>
      <c r="K85" s="5"/>
      <c r="L85" s="20">
        <f t="shared" si="2"/>
        <v>0</v>
      </c>
      <c r="M85" s="8">
        <v>4</v>
      </c>
      <c r="N85" s="8">
        <v>14</v>
      </c>
      <c r="O85" s="8">
        <v>6</v>
      </c>
    </row>
    <row r="86" spans="1:15" x14ac:dyDescent="0.25">
      <c r="A86" s="85">
        <v>25</v>
      </c>
      <c r="B86" s="85" t="s">
        <v>88</v>
      </c>
      <c r="C86" s="5" t="s">
        <v>87</v>
      </c>
      <c r="D86" s="5" t="s">
        <v>99</v>
      </c>
      <c r="E86" s="5" t="s">
        <v>28</v>
      </c>
      <c r="F86" s="83" t="s">
        <v>132</v>
      </c>
      <c r="G86" s="9" t="s">
        <v>29</v>
      </c>
      <c r="H86" s="6">
        <v>17697</v>
      </c>
      <c r="I86" s="9">
        <v>4.0999999999999996</v>
      </c>
      <c r="J86" s="7"/>
      <c r="K86" s="5"/>
      <c r="L86" s="20">
        <f t="shared" si="2"/>
        <v>0</v>
      </c>
      <c r="M86" s="8"/>
      <c r="N86" s="8">
        <v>16</v>
      </c>
      <c r="O86" s="8"/>
    </row>
    <row r="87" spans="1:15" x14ac:dyDescent="0.25">
      <c r="A87" s="86"/>
      <c r="B87" s="86"/>
      <c r="C87" s="5" t="s">
        <v>87</v>
      </c>
      <c r="D87" s="5" t="s">
        <v>36</v>
      </c>
      <c r="E87" s="5" t="s">
        <v>28</v>
      </c>
      <c r="F87" s="84"/>
      <c r="G87" s="9" t="s">
        <v>46</v>
      </c>
      <c r="H87" s="6">
        <v>17697</v>
      </c>
      <c r="I87" s="9">
        <v>3.52</v>
      </c>
      <c r="J87" s="7"/>
      <c r="K87" s="5"/>
      <c r="L87" s="20">
        <f t="shared" si="2"/>
        <v>0</v>
      </c>
      <c r="M87" s="8"/>
      <c r="N87" s="8">
        <v>8</v>
      </c>
      <c r="O87" s="8"/>
    </row>
    <row r="88" spans="1:15" ht="22.5" x14ac:dyDescent="0.25">
      <c r="A88" s="85">
        <f>A86+1</f>
        <v>26</v>
      </c>
      <c r="B88" s="85" t="s">
        <v>74</v>
      </c>
      <c r="C88" s="5" t="s">
        <v>27</v>
      </c>
      <c r="D88" s="5" t="s">
        <v>99</v>
      </c>
      <c r="E88" s="5" t="s">
        <v>114</v>
      </c>
      <c r="F88" s="83">
        <v>6.8</v>
      </c>
      <c r="G88" s="9" t="s">
        <v>32</v>
      </c>
      <c r="H88" s="6">
        <v>17697</v>
      </c>
      <c r="I88" s="9">
        <v>4.66</v>
      </c>
      <c r="J88" s="7"/>
      <c r="K88" s="5"/>
      <c r="L88" s="20">
        <f t="shared" si="2"/>
        <v>0</v>
      </c>
      <c r="M88" s="8">
        <v>4</v>
      </c>
      <c r="N88" s="8">
        <v>12</v>
      </c>
      <c r="O88" s="8">
        <v>2</v>
      </c>
    </row>
    <row r="89" spans="1:15" x14ac:dyDescent="0.25">
      <c r="A89" s="86"/>
      <c r="B89" s="86"/>
      <c r="C89" s="5" t="s">
        <v>27</v>
      </c>
      <c r="D89" s="5" t="s">
        <v>36</v>
      </c>
      <c r="E89" s="5" t="s">
        <v>28</v>
      </c>
      <c r="F89" s="84"/>
      <c r="G89" s="9" t="s">
        <v>46</v>
      </c>
      <c r="H89" s="6">
        <v>17697</v>
      </c>
      <c r="I89" s="9">
        <v>3.78</v>
      </c>
      <c r="J89" s="7"/>
      <c r="K89" s="5"/>
      <c r="L89" s="20">
        <f t="shared" si="2"/>
        <v>0</v>
      </c>
      <c r="M89" s="8">
        <v>2</v>
      </c>
      <c r="N89" s="8">
        <v>3</v>
      </c>
      <c r="O89" s="8">
        <v>1</v>
      </c>
    </row>
    <row r="90" spans="1:15" ht="22.5" x14ac:dyDescent="0.25">
      <c r="A90" s="85">
        <f>A88+1</f>
        <v>27</v>
      </c>
      <c r="B90" s="85" t="s">
        <v>75</v>
      </c>
      <c r="C90" s="85" t="s">
        <v>24</v>
      </c>
      <c r="D90" s="5" t="s">
        <v>42</v>
      </c>
      <c r="E90" s="5" t="s">
        <v>114</v>
      </c>
      <c r="F90" s="83">
        <v>16.399999999999999</v>
      </c>
      <c r="G90" s="9" t="s">
        <v>25</v>
      </c>
      <c r="H90" s="6">
        <v>17697</v>
      </c>
      <c r="I90" s="9">
        <v>4.16</v>
      </c>
      <c r="J90" s="7"/>
      <c r="K90" s="5"/>
      <c r="L90" s="20">
        <f t="shared" si="2"/>
        <v>0</v>
      </c>
      <c r="M90" s="8">
        <v>19</v>
      </c>
      <c r="N90" s="8"/>
      <c r="O90" s="8"/>
    </row>
    <row r="91" spans="1:15" x14ac:dyDescent="0.25">
      <c r="A91" s="86"/>
      <c r="B91" s="86"/>
      <c r="C91" s="86"/>
      <c r="D91" s="5" t="s">
        <v>36</v>
      </c>
      <c r="E91" s="5" t="s">
        <v>28</v>
      </c>
      <c r="F91" s="84"/>
      <c r="G91" s="9" t="s">
        <v>35</v>
      </c>
      <c r="H91" s="6">
        <v>17697</v>
      </c>
      <c r="I91" s="9">
        <v>4.16</v>
      </c>
      <c r="J91" s="7"/>
      <c r="K91" s="5"/>
      <c r="L91" s="20">
        <f t="shared" ref="L91" si="3">J91/24*K91</f>
        <v>0</v>
      </c>
      <c r="M91" s="8">
        <v>1</v>
      </c>
      <c r="N91" s="8"/>
      <c r="O91" s="8"/>
    </row>
    <row r="92" spans="1:15" ht="22.5" x14ac:dyDescent="0.25">
      <c r="A92" s="85">
        <f>A90+1</f>
        <v>28</v>
      </c>
      <c r="B92" s="85" t="s">
        <v>76</v>
      </c>
      <c r="C92" s="5" t="s">
        <v>27</v>
      </c>
      <c r="D92" s="5" t="s">
        <v>77</v>
      </c>
      <c r="E92" s="5" t="s">
        <v>115</v>
      </c>
      <c r="F92" s="83">
        <v>21</v>
      </c>
      <c r="G92" s="9" t="s">
        <v>38</v>
      </c>
      <c r="H92" s="6">
        <v>17697</v>
      </c>
      <c r="I92" s="9">
        <v>5.12</v>
      </c>
      <c r="J92" s="7"/>
      <c r="K92" s="5"/>
      <c r="L92" s="20">
        <f t="shared" si="2"/>
        <v>0</v>
      </c>
      <c r="M92" s="8"/>
      <c r="N92" s="8">
        <v>12</v>
      </c>
      <c r="O92" s="8"/>
    </row>
    <row r="93" spans="1:15" ht="22.5" x14ac:dyDescent="0.25">
      <c r="A93" s="89"/>
      <c r="B93" s="89"/>
      <c r="C93" s="5" t="s">
        <v>27</v>
      </c>
      <c r="D93" s="5" t="s">
        <v>30</v>
      </c>
      <c r="E93" s="5" t="s">
        <v>115</v>
      </c>
      <c r="F93" s="84"/>
      <c r="G93" s="9" t="s">
        <v>38</v>
      </c>
      <c r="H93" s="6">
        <v>17697</v>
      </c>
      <c r="I93" s="9">
        <v>5.12</v>
      </c>
      <c r="J93" s="7"/>
      <c r="K93" s="5"/>
      <c r="L93" s="20">
        <f t="shared" si="2"/>
        <v>0</v>
      </c>
      <c r="M93" s="8"/>
      <c r="N93" s="8"/>
      <c r="O93" s="8">
        <v>4</v>
      </c>
    </row>
    <row r="94" spans="1:15" x14ac:dyDescent="0.25">
      <c r="A94" s="72">
        <f>A92+1</f>
        <v>29</v>
      </c>
      <c r="B94" s="72" t="s">
        <v>139</v>
      </c>
      <c r="C94" s="5" t="s">
        <v>27</v>
      </c>
      <c r="D94" s="5" t="s">
        <v>33</v>
      </c>
      <c r="E94" s="5" t="s">
        <v>28</v>
      </c>
      <c r="F94" s="9" t="s">
        <v>132</v>
      </c>
      <c r="G94" s="9" t="s">
        <v>29</v>
      </c>
      <c r="H94" s="6">
        <v>17697</v>
      </c>
      <c r="I94" s="9">
        <v>4.0999999999999996</v>
      </c>
      <c r="J94" s="7"/>
      <c r="K94" s="5"/>
      <c r="L94" s="20">
        <f t="shared" si="2"/>
        <v>0</v>
      </c>
      <c r="M94" s="8">
        <v>16</v>
      </c>
      <c r="N94" s="8">
        <v>8</v>
      </c>
      <c r="O94" s="8"/>
    </row>
    <row r="95" spans="1:15" x14ac:dyDescent="0.25">
      <c r="A95" s="7">
        <f>A94+1</f>
        <v>30</v>
      </c>
      <c r="B95" s="7" t="s">
        <v>89</v>
      </c>
      <c r="C95" s="5" t="s">
        <v>27</v>
      </c>
      <c r="D95" s="5" t="s">
        <v>33</v>
      </c>
      <c r="E95" s="5" t="s">
        <v>112</v>
      </c>
      <c r="F95" s="9">
        <v>16.2</v>
      </c>
      <c r="G95" s="9" t="s">
        <v>38</v>
      </c>
      <c r="H95" s="6">
        <v>17697</v>
      </c>
      <c r="I95" s="9">
        <v>4.95</v>
      </c>
      <c r="J95" s="7"/>
      <c r="K95" s="5"/>
      <c r="L95" s="20">
        <f t="shared" si="2"/>
        <v>0</v>
      </c>
      <c r="M95" s="8"/>
      <c r="N95" s="8">
        <v>12</v>
      </c>
      <c r="O95" s="8">
        <v>4</v>
      </c>
    </row>
    <row r="96" spans="1:15" ht="22.5" x14ac:dyDescent="0.25">
      <c r="A96" s="85">
        <f t="shared" ref="A96:A126" si="4">A95+1</f>
        <v>31</v>
      </c>
      <c r="B96" s="85" t="s">
        <v>78</v>
      </c>
      <c r="C96" s="5" t="s">
        <v>24</v>
      </c>
      <c r="D96" s="5" t="s">
        <v>98</v>
      </c>
      <c r="E96" s="5" t="s">
        <v>28</v>
      </c>
      <c r="F96" s="83">
        <v>1</v>
      </c>
      <c r="G96" s="9" t="s">
        <v>35</v>
      </c>
      <c r="H96" s="6">
        <v>17697</v>
      </c>
      <c r="I96" s="9">
        <v>3.36</v>
      </c>
      <c r="J96" s="7"/>
      <c r="K96" s="5">
        <v>2</v>
      </c>
      <c r="L96" s="20">
        <f t="shared" si="2"/>
        <v>0</v>
      </c>
      <c r="M96" s="8">
        <v>7</v>
      </c>
      <c r="N96" s="8">
        <v>8</v>
      </c>
      <c r="O96" s="8"/>
    </row>
    <row r="97" spans="1:15" x14ac:dyDescent="0.25">
      <c r="A97" s="89"/>
      <c r="B97" s="89"/>
      <c r="C97" s="5" t="s">
        <v>24</v>
      </c>
      <c r="D97" s="5" t="s">
        <v>100</v>
      </c>
      <c r="E97" s="5" t="s">
        <v>28</v>
      </c>
      <c r="F97" s="90"/>
      <c r="G97" s="9" t="s">
        <v>35</v>
      </c>
      <c r="H97" s="6">
        <v>17697</v>
      </c>
      <c r="I97" s="9">
        <v>3.36</v>
      </c>
      <c r="J97" s="7"/>
      <c r="K97" s="5"/>
      <c r="L97" s="20">
        <f t="shared" si="2"/>
        <v>0</v>
      </c>
      <c r="M97" s="8"/>
      <c r="N97" s="8">
        <v>4</v>
      </c>
      <c r="O97" s="8"/>
    </row>
    <row r="98" spans="1:15" x14ac:dyDescent="0.25">
      <c r="A98" s="86"/>
      <c r="B98" s="86"/>
      <c r="C98" s="5" t="s">
        <v>24</v>
      </c>
      <c r="D98" s="5" t="s">
        <v>30</v>
      </c>
      <c r="E98" s="5" t="s">
        <v>28</v>
      </c>
      <c r="F98" s="84"/>
      <c r="G98" s="9" t="s">
        <v>35</v>
      </c>
      <c r="H98" s="6">
        <v>17697</v>
      </c>
      <c r="I98" s="9">
        <v>3.36</v>
      </c>
      <c r="J98" s="7"/>
      <c r="K98" s="5"/>
      <c r="L98" s="20">
        <f t="shared" si="2"/>
        <v>0</v>
      </c>
      <c r="M98" s="8"/>
      <c r="N98" s="8">
        <v>1</v>
      </c>
      <c r="O98" s="8"/>
    </row>
    <row r="99" spans="1:15" ht="20.25" customHeight="1" x14ac:dyDescent="0.25">
      <c r="A99" s="85">
        <v>33</v>
      </c>
      <c r="B99" s="85" t="s">
        <v>26</v>
      </c>
      <c r="C99" s="5" t="s">
        <v>27</v>
      </c>
      <c r="D99" s="5" t="s">
        <v>45</v>
      </c>
      <c r="E99" s="5" t="s">
        <v>114</v>
      </c>
      <c r="F99" s="83">
        <v>11</v>
      </c>
      <c r="G99" s="23" t="s">
        <v>32</v>
      </c>
      <c r="H99" s="6">
        <v>17697</v>
      </c>
      <c r="I99" s="9">
        <v>4.8099999999999996</v>
      </c>
      <c r="J99" s="7"/>
      <c r="K99" s="5"/>
      <c r="L99" s="20"/>
      <c r="M99" s="8"/>
      <c r="N99" s="8">
        <v>10</v>
      </c>
      <c r="O99" s="8">
        <v>6</v>
      </c>
    </row>
    <row r="100" spans="1:15" ht="22.5" x14ac:dyDescent="0.25">
      <c r="A100" s="86"/>
      <c r="B100" s="86"/>
      <c r="C100" s="5" t="s">
        <v>27</v>
      </c>
      <c r="D100" s="5" t="s">
        <v>30</v>
      </c>
      <c r="E100" s="5" t="s">
        <v>114</v>
      </c>
      <c r="F100" s="84"/>
      <c r="G100" s="23" t="s">
        <v>32</v>
      </c>
      <c r="H100" s="6">
        <v>17697</v>
      </c>
      <c r="I100" s="9">
        <v>4.8099999999999996</v>
      </c>
      <c r="J100" s="7"/>
      <c r="K100" s="5"/>
      <c r="L100" s="20"/>
      <c r="M100" s="8"/>
      <c r="N100" s="8">
        <v>2</v>
      </c>
      <c r="O100" s="8"/>
    </row>
    <row r="101" spans="1:15" x14ac:dyDescent="0.25">
      <c r="A101" s="7">
        <v>34</v>
      </c>
      <c r="B101" s="7" t="s">
        <v>137</v>
      </c>
      <c r="C101" s="5" t="s">
        <v>138</v>
      </c>
      <c r="D101" s="5" t="s">
        <v>33</v>
      </c>
      <c r="E101" s="5" t="s">
        <v>28</v>
      </c>
      <c r="F101" s="9">
        <v>1</v>
      </c>
      <c r="G101" s="9" t="s">
        <v>29</v>
      </c>
      <c r="H101" s="6">
        <v>17697</v>
      </c>
      <c r="I101" s="9">
        <v>4.1399999999999997</v>
      </c>
      <c r="J101" s="7"/>
      <c r="K101" s="5"/>
      <c r="L101" s="20">
        <f t="shared" si="2"/>
        <v>0</v>
      </c>
      <c r="M101" s="8">
        <v>14</v>
      </c>
      <c r="N101" s="8"/>
      <c r="O101" s="8"/>
    </row>
    <row r="102" spans="1:15" ht="22.5" x14ac:dyDescent="0.25">
      <c r="A102" s="85">
        <v>35</v>
      </c>
      <c r="B102" s="85" t="s">
        <v>101</v>
      </c>
      <c r="C102" s="85" t="s">
        <v>27</v>
      </c>
      <c r="D102" s="5" t="s">
        <v>60</v>
      </c>
      <c r="E102" s="5" t="s">
        <v>114</v>
      </c>
      <c r="F102" s="83">
        <v>9</v>
      </c>
      <c r="G102" s="23" t="s">
        <v>32</v>
      </c>
      <c r="H102" s="6">
        <v>17697</v>
      </c>
      <c r="I102" s="9">
        <v>4.74</v>
      </c>
      <c r="J102" s="7"/>
      <c r="K102" s="5"/>
      <c r="L102" s="20"/>
      <c r="M102" s="8"/>
      <c r="N102" s="8">
        <v>10</v>
      </c>
      <c r="O102" s="8">
        <v>10</v>
      </c>
    </row>
    <row r="103" spans="1:15" x14ac:dyDescent="0.25">
      <c r="A103" s="89"/>
      <c r="B103" s="89"/>
      <c r="C103" s="89"/>
      <c r="D103" s="5" t="s">
        <v>108</v>
      </c>
      <c r="E103" s="5" t="s">
        <v>28</v>
      </c>
      <c r="F103" s="90"/>
      <c r="G103" s="23" t="s">
        <v>29</v>
      </c>
      <c r="H103" s="6">
        <v>17697</v>
      </c>
      <c r="I103" s="9">
        <v>4.33</v>
      </c>
      <c r="J103" s="7"/>
      <c r="K103" s="5"/>
      <c r="L103" s="20">
        <f t="shared" si="2"/>
        <v>0</v>
      </c>
      <c r="M103" s="8"/>
      <c r="N103" s="8"/>
      <c r="O103" s="8">
        <v>2</v>
      </c>
    </row>
    <row r="104" spans="1:15" ht="22.5" x14ac:dyDescent="0.25">
      <c r="A104" s="86"/>
      <c r="B104" s="86"/>
      <c r="C104" s="86"/>
      <c r="D104" s="5" t="s">
        <v>30</v>
      </c>
      <c r="E104" s="5" t="s">
        <v>114</v>
      </c>
      <c r="F104" s="84"/>
      <c r="G104" s="23" t="s">
        <v>32</v>
      </c>
      <c r="H104" s="6">
        <v>17697</v>
      </c>
      <c r="I104" s="9">
        <v>4.74</v>
      </c>
      <c r="J104" s="7"/>
      <c r="K104" s="5"/>
      <c r="L104" s="20">
        <f t="shared" si="2"/>
        <v>0</v>
      </c>
      <c r="M104" s="8"/>
      <c r="N104" s="8"/>
      <c r="O104" s="8">
        <v>1</v>
      </c>
    </row>
    <row r="105" spans="1:15" ht="16.5" customHeight="1" x14ac:dyDescent="0.25">
      <c r="A105" s="85">
        <v>36</v>
      </c>
      <c r="B105" s="85" t="s">
        <v>102</v>
      </c>
      <c r="C105" s="73" t="s">
        <v>27</v>
      </c>
      <c r="D105" s="5" t="s">
        <v>61</v>
      </c>
      <c r="E105" s="5" t="s">
        <v>43</v>
      </c>
      <c r="F105" s="83">
        <v>45.5</v>
      </c>
      <c r="G105" s="23" t="s">
        <v>38</v>
      </c>
      <c r="H105" s="6">
        <v>17697</v>
      </c>
      <c r="I105" s="9">
        <v>5.2</v>
      </c>
      <c r="J105" s="7"/>
      <c r="K105" s="5"/>
      <c r="L105" s="20">
        <f t="shared" si="2"/>
        <v>0</v>
      </c>
      <c r="M105" s="8"/>
      <c r="N105" s="8">
        <v>4</v>
      </c>
      <c r="O105" s="8"/>
    </row>
    <row r="106" spans="1:15" x14ac:dyDescent="0.25">
      <c r="A106" s="89"/>
      <c r="B106" s="89"/>
      <c r="C106" s="73" t="s">
        <v>27</v>
      </c>
      <c r="D106" s="5" t="s">
        <v>30</v>
      </c>
      <c r="E106" s="5" t="s">
        <v>43</v>
      </c>
      <c r="F106" s="90"/>
      <c r="G106" s="23" t="s">
        <v>38</v>
      </c>
      <c r="H106" s="6">
        <v>17697</v>
      </c>
      <c r="I106" s="9">
        <v>5.2</v>
      </c>
      <c r="J106" s="7"/>
      <c r="K106" s="5"/>
      <c r="L106" s="20">
        <f t="shared" si="2"/>
        <v>0</v>
      </c>
      <c r="M106" s="8"/>
      <c r="N106" s="8"/>
      <c r="O106" s="8">
        <v>5</v>
      </c>
    </row>
    <row r="107" spans="1:15" x14ac:dyDescent="0.25">
      <c r="A107" s="86"/>
      <c r="B107" s="86"/>
      <c r="C107" s="74" t="s">
        <v>27</v>
      </c>
      <c r="D107" s="5" t="s">
        <v>31</v>
      </c>
      <c r="E107" s="5" t="s">
        <v>112</v>
      </c>
      <c r="F107" s="84"/>
      <c r="G107" s="23" t="s">
        <v>38</v>
      </c>
      <c r="H107" s="6">
        <v>17697</v>
      </c>
      <c r="I107" s="9">
        <v>5.2</v>
      </c>
      <c r="J107" s="7"/>
      <c r="K107" s="5"/>
      <c r="L107" s="20">
        <f t="shared" ref="L107" si="5">J107/24*K107</f>
        <v>0</v>
      </c>
      <c r="M107" s="8"/>
      <c r="N107" s="8">
        <v>4</v>
      </c>
      <c r="O107" s="8">
        <v>6</v>
      </c>
    </row>
    <row r="108" spans="1:15" ht="22.5" x14ac:dyDescent="0.25">
      <c r="A108" s="83">
        <v>37</v>
      </c>
      <c r="B108" s="85" t="s">
        <v>40</v>
      </c>
      <c r="C108" s="85" t="s">
        <v>27</v>
      </c>
      <c r="D108" s="5" t="s">
        <v>105</v>
      </c>
      <c r="E108" s="5" t="s">
        <v>115</v>
      </c>
      <c r="F108" s="83">
        <v>28</v>
      </c>
      <c r="G108" s="23" t="s">
        <v>38</v>
      </c>
      <c r="H108" s="6">
        <v>17697</v>
      </c>
      <c r="I108" s="9">
        <v>5.2</v>
      </c>
      <c r="J108" s="7"/>
      <c r="K108" s="5"/>
      <c r="L108" s="20">
        <f t="shared" si="2"/>
        <v>0</v>
      </c>
      <c r="M108" s="8"/>
      <c r="N108" s="8">
        <v>3</v>
      </c>
      <c r="O108" s="8">
        <v>4</v>
      </c>
    </row>
    <row r="109" spans="1:15" ht="22.5" x14ac:dyDescent="0.25">
      <c r="A109" s="84"/>
      <c r="B109" s="86"/>
      <c r="C109" s="86"/>
      <c r="D109" s="5" t="s">
        <v>106</v>
      </c>
      <c r="E109" s="5" t="s">
        <v>115</v>
      </c>
      <c r="F109" s="84"/>
      <c r="G109" s="23" t="s">
        <v>38</v>
      </c>
      <c r="H109" s="6">
        <v>17697</v>
      </c>
      <c r="I109" s="9">
        <v>5.2</v>
      </c>
      <c r="J109" s="7"/>
      <c r="K109" s="5"/>
      <c r="L109" s="20">
        <f t="shared" si="2"/>
        <v>0</v>
      </c>
      <c r="M109" s="8"/>
      <c r="N109" s="8"/>
      <c r="O109" s="8">
        <v>1</v>
      </c>
    </row>
    <row r="110" spans="1:15" x14ac:dyDescent="0.25">
      <c r="A110" s="73">
        <v>36</v>
      </c>
      <c r="B110" s="73" t="s">
        <v>118</v>
      </c>
      <c r="C110" s="73" t="s">
        <v>27</v>
      </c>
      <c r="D110" s="5" t="s">
        <v>42</v>
      </c>
      <c r="E110" s="5" t="s">
        <v>28</v>
      </c>
      <c r="F110" s="9">
        <v>28.4</v>
      </c>
      <c r="G110" s="23" t="s">
        <v>29</v>
      </c>
      <c r="H110" s="6">
        <v>17697</v>
      </c>
      <c r="I110" s="9">
        <v>4.7300000000000004</v>
      </c>
      <c r="J110" s="7"/>
      <c r="K110" s="5">
        <v>19</v>
      </c>
      <c r="L110" s="70">
        <f t="shared" si="2"/>
        <v>0</v>
      </c>
      <c r="M110" s="8"/>
      <c r="N110" s="8"/>
      <c r="O110" s="8"/>
    </row>
    <row r="111" spans="1:15" x14ac:dyDescent="0.25">
      <c r="A111" s="73">
        <v>37</v>
      </c>
      <c r="B111" s="73" t="s">
        <v>119</v>
      </c>
      <c r="C111" s="73" t="s">
        <v>120</v>
      </c>
      <c r="D111" s="5" t="s">
        <v>34</v>
      </c>
      <c r="E111" s="5" t="s">
        <v>28</v>
      </c>
      <c r="F111" s="9">
        <v>9.8000000000000007</v>
      </c>
      <c r="G111" s="23" t="s">
        <v>35</v>
      </c>
      <c r="H111" s="6">
        <v>17697</v>
      </c>
      <c r="I111" s="9">
        <v>3.53</v>
      </c>
      <c r="J111" s="7"/>
      <c r="K111" s="5">
        <v>2</v>
      </c>
      <c r="L111" s="20">
        <f t="shared" si="2"/>
        <v>0</v>
      </c>
      <c r="M111" s="8">
        <v>2</v>
      </c>
      <c r="N111" s="8">
        <v>6</v>
      </c>
      <c r="O111" s="8"/>
    </row>
    <row r="112" spans="1:15" x14ac:dyDescent="0.25">
      <c r="A112" s="73">
        <v>38</v>
      </c>
      <c r="B112" s="73" t="s">
        <v>141</v>
      </c>
      <c r="C112" s="73" t="s">
        <v>142</v>
      </c>
      <c r="D112" s="5" t="s">
        <v>60</v>
      </c>
      <c r="E112" s="5" t="s">
        <v>143</v>
      </c>
      <c r="F112" s="9">
        <v>7.5</v>
      </c>
      <c r="G112" s="23" t="s">
        <v>32</v>
      </c>
      <c r="H112" s="6">
        <v>17697</v>
      </c>
      <c r="I112" s="9">
        <v>4.74</v>
      </c>
      <c r="J112" s="7"/>
      <c r="K112" s="5"/>
      <c r="L112" s="20"/>
      <c r="M112" s="8"/>
      <c r="N112" s="8">
        <v>24</v>
      </c>
      <c r="O112" s="8"/>
    </row>
    <row r="113" spans="1:15" x14ac:dyDescent="0.25">
      <c r="A113" s="73"/>
      <c r="B113" s="77" t="s">
        <v>79</v>
      </c>
      <c r="C113" s="122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</row>
    <row r="114" spans="1:15" x14ac:dyDescent="0.25">
      <c r="A114" s="73"/>
      <c r="C114" s="67" t="s">
        <v>27</v>
      </c>
      <c r="D114" s="8" t="s">
        <v>54</v>
      </c>
      <c r="E114" s="5"/>
      <c r="F114" s="9"/>
      <c r="G114" s="9" t="s">
        <v>48</v>
      </c>
      <c r="H114" s="6">
        <v>17697</v>
      </c>
      <c r="I114" s="9">
        <v>5.24</v>
      </c>
      <c r="J114" s="7"/>
      <c r="K114" s="5"/>
      <c r="L114" s="20"/>
      <c r="M114" s="8"/>
      <c r="N114" s="8">
        <v>4</v>
      </c>
      <c r="O114" s="8"/>
    </row>
    <row r="115" spans="1:15" x14ac:dyDescent="0.25">
      <c r="A115" s="5">
        <v>38</v>
      </c>
      <c r="B115" s="8"/>
      <c r="C115" s="8" t="s">
        <v>27</v>
      </c>
      <c r="D115" s="8" t="s">
        <v>90</v>
      </c>
      <c r="E115" s="5"/>
      <c r="F115" s="9"/>
      <c r="G115" s="9" t="s">
        <v>48</v>
      </c>
      <c r="H115" s="6">
        <v>17697</v>
      </c>
      <c r="I115" s="9">
        <v>5.24</v>
      </c>
      <c r="J115" s="7"/>
      <c r="K115" s="5">
        <v>1</v>
      </c>
      <c r="L115" s="20">
        <f t="shared" si="2"/>
        <v>0</v>
      </c>
      <c r="M115" s="8">
        <v>10</v>
      </c>
      <c r="N115" s="8">
        <v>32</v>
      </c>
      <c r="O115" s="8">
        <v>2</v>
      </c>
    </row>
    <row r="116" spans="1:15" x14ac:dyDescent="0.25">
      <c r="A116" s="5">
        <f t="shared" si="4"/>
        <v>39</v>
      </c>
      <c r="B116" s="8"/>
      <c r="C116" s="8" t="s">
        <v>27</v>
      </c>
      <c r="D116" s="8" t="s">
        <v>103</v>
      </c>
      <c r="E116" s="5"/>
      <c r="F116" s="9"/>
      <c r="G116" s="9" t="s">
        <v>48</v>
      </c>
      <c r="H116" s="6">
        <v>17697</v>
      </c>
      <c r="I116" s="9">
        <v>5.24</v>
      </c>
      <c r="J116" s="7"/>
      <c r="K116" s="5"/>
      <c r="L116" s="20">
        <f t="shared" si="2"/>
        <v>0</v>
      </c>
      <c r="M116" s="8"/>
      <c r="N116" s="8">
        <v>16</v>
      </c>
      <c r="O116" s="8"/>
    </row>
    <row r="117" spans="1:15" x14ac:dyDescent="0.25">
      <c r="A117" s="5">
        <f t="shared" si="4"/>
        <v>40</v>
      </c>
      <c r="B117" s="8"/>
      <c r="C117" s="8" t="s">
        <v>27</v>
      </c>
      <c r="D117" s="8" t="s">
        <v>77</v>
      </c>
      <c r="E117" s="5"/>
      <c r="F117" s="9"/>
      <c r="G117" s="9" t="s">
        <v>48</v>
      </c>
      <c r="H117" s="6">
        <v>17697</v>
      </c>
      <c r="I117" s="9">
        <v>5.24</v>
      </c>
      <c r="J117" s="7"/>
      <c r="K117" s="5"/>
      <c r="L117" s="20">
        <f t="shared" si="2"/>
        <v>0</v>
      </c>
      <c r="M117" s="8"/>
      <c r="N117" s="8">
        <v>9</v>
      </c>
      <c r="O117" s="8">
        <v>3</v>
      </c>
    </row>
    <row r="118" spans="1:15" ht="21" x14ac:dyDescent="0.25">
      <c r="A118" s="5">
        <f t="shared" si="4"/>
        <v>41</v>
      </c>
      <c r="B118" s="8"/>
      <c r="C118" s="8" t="s">
        <v>27</v>
      </c>
      <c r="D118" s="8" t="s">
        <v>60</v>
      </c>
      <c r="E118" s="5"/>
      <c r="F118" s="9"/>
      <c r="G118" s="9" t="s">
        <v>48</v>
      </c>
      <c r="H118" s="6">
        <v>17697</v>
      </c>
      <c r="I118" s="9">
        <v>5.24</v>
      </c>
      <c r="J118" s="7"/>
      <c r="K118" s="5"/>
      <c r="L118" s="20">
        <f t="shared" si="2"/>
        <v>0</v>
      </c>
      <c r="M118" s="8"/>
      <c r="N118" s="8">
        <v>16</v>
      </c>
      <c r="O118" s="8">
        <v>10</v>
      </c>
    </row>
    <row r="119" spans="1:15" ht="21" x14ac:dyDescent="0.25">
      <c r="A119" s="5">
        <f t="shared" si="4"/>
        <v>42</v>
      </c>
      <c r="B119" s="8"/>
      <c r="C119" s="8" t="s">
        <v>27</v>
      </c>
      <c r="D119" s="8" t="s">
        <v>9</v>
      </c>
      <c r="E119" s="5"/>
      <c r="F119" s="9"/>
      <c r="G119" s="9" t="s">
        <v>48</v>
      </c>
      <c r="H119" s="6">
        <v>17697</v>
      </c>
      <c r="I119" s="9">
        <v>5.24</v>
      </c>
      <c r="J119" s="7"/>
      <c r="K119" s="5">
        <v>2</v>
      </c>
      <c r="L119" s="20">
        <f t="shared" si="2"/>
        <v>0</v>
      </c>
      <c r="M119" s="8">
        <v>6</v>
      </c>
      <c r="N119" s="8">
        <v>6</v>
      </c>
      <c r="O119" s="8">
        <v>2</v>
      </c>
    </row>
    <row r="120" spans="1:15" ht="21" x14ac:dyDescent="0.25">
      <c r="A120" s="5">
        <f t="shared" si="4"/>
        <v>43</v>
      </c>
      <c r="B120" s="8"/>
      <c r="C120" s="8" t="s">
        <v>27</v>
      </c>
      <c r="D120" s="8" t="s">
        <v>30</v>
      </c>
      <c r="E120" s="5"/>
      <c r="F120" s="9"/>
      <c r="G120" s="9" t="s">
        <v>48</v>
      </c>
      <c r="H120" s="6">
        <v>17697</v>
      </c>
      <c r="I120" s="9">
        <v>5.24</v>
      </c>
      <c r="J120" s="7"/>
      <c r="K120" s="5"/>
      <c r="L120" s="20">
        <f t="shared" si="2"/>
        <v>0</v>
      </c>
      <c r="M120" s="8">
        <v>2</v>
      </c>
      <c r="N120" s="8">
        <v>5</v>
      </c>
      <c r="O120" s="8">
        <v>10</v>
      </c>
    </row>
    <row r="121" spans="1:15" x14ac:dyDescent="0.25">
      <c r="A121" s="5">
        <f t="shared" si="4"/>
        <v>44</v>
      </c>
      <c r="B121" s="8"/>
      <c r="C121" s="8" t="s">
        <v>27</v>
      </c>
      <c r="D121" s="8" t="s">
        <v>104</v>
      </c>
      <c r="E121" s="5"/>
      <c r="F121" s="9"/>
      <c r="G121" s="9" t="s">
        <v>48</v>
      </c>
      <c r="H121" s="6">
        <v>17697</v>
      </c>
      <c r="I121" s="9">
        <v>5.24</v>
      </c>
      <c r="J121" s="7"/>
      <c r="K121" s="5"/>
      <c r="L121" s="20">
        <f t="shared" si="2"/>
        <v>0</v>
      </c>
      <c r="M121" s="8"/>
      <c r="N121" s="8"/>
      <c r="O121" s="8">
        <v>4</v>
      </c>
    </row>
    <row r="122" spans="1:15" x14ac:dyDescent="0.25">
      <c r="A122" s="5">
        <f t="shared" si="4"/>
        <v>45</v>
      </c>
      <c r="B122" s="8"/>
      <c r="C122" s="8" t="s">
        <v>27</v>
      </c>
      <c r="D122" s="8" t="s">
        <v>106</v>
      </c>
      <c r="E122" s="5"/>
      <c r="F122" s="9"/>
      <c r="G122" s="9" t="s">
        <v>48</v>
      </c>
      <c r="H122" s="6">
        <v>17697</v>
      </c>
      <c r="I122" s="9">
        <v>5.24</v>
      </c>
      <c r="J122" s="7"/>
      <c r="K122" s="5"/>
      <c r="L122" s="20">
        <f t="shared" si="2"/>
        <v>0</v>
      </c>
      <c r="M122" s="8"/>
      <c r="N122" s="8"/>
      <c r="O122" s="8">
        <v>3</v>
      </c>
    </row>
    <row r="123" spans="1:15" ht="21" x14ac:dyDescent="0.25">
      <c r="A123" s="5">
        <f t="shared" si="4"/>
        <v>46</v>
      </c>
      <c r="B123" s="8"/>
      <c r="C123" s="8" t="s">
        <v>80</v>
      </c>
      <c r="D123" s="8" t="s">
        <v>109</v>
      </c>
      <c r="E123" s="5"/>
      <c r="F123" s="9"/>
      <c r="G123" s="9" t="s">
        <v>48</v>
      </c>
      <c r="H123" s="6">
        <v>17697</v>
      </c>
      <c r="I123" s="9">
        <v>5.24</v>
      </c>
      <c r="J123" s="7"/>
      <c r="K123" s="5"/>
      <c r="L123" s="20">
        <f t="shared" si="2"/>
        <v>0</v>
      </c>
      <c r="M123" s="8">
        <v>4</v>
      </c>
      <c r="N123" s="8">
        <v>3</v>
      </c>
      <c r="O123" s="8">
        <v>2</v>
      </c>
    </row>
    <row r="124" spans="1:15" x14ac:dyDescent="0.25">
      <c r="A124" s="5">
        <f t="shared" si="4"/>
        <v>47</v>
      </c>
      <c r="B124" s="8"/>
      <c r="C124" s="8" t="s">
        <v>27</v>
      </c>
      <c r="D124" s="8" t="s">
        <v>37</v>
      </c>
      <c r="E124" s="5"/>
      <c r="F124" s="9"/>
      <c r="G124" s="9" t="s">
        <v>48</v>
      </c>
      <c r="H124" s="6">
        <v>17697</v>
      </c>
      <c r="I124" s="9">
        <v>5.24</v>
      </c>
      <c r="J124" s="7"/>
      <c r="K124" s="5"/>
      <c r="L124" s="20">
        <f t="shared" si="2"/>
        <v>0</v>
      </c>
      <c r="M124" s="8">
        <v>3</v>
      </c>
      <c r="N124" s="8">
        <v>6</v>
      </c>
      <c r="O124" s="8"/>
    </row>
    <row r="125" spans="1:15" x14ac:dyDescent="0.25">
      <c r="A125" s="5">
        <f t="shared" si="4"/>
        <v>48</v>
      </c>
      <c r="B125" s="8"/>
      <c r="C125" s="8" t="s">
        <v>27</v>
      </c>
      <c r="D125" s="8" t="s">
        <v>52</v>
      </c>
      <c r="E125" s="5"/>
      <c r="F125" s="9"/>
      <c r="G125" s="9" t="s">
        <v>48</v>
      </c>
      <c r="H125" s="6">
        <v>17697</v>
      </c>
      <c r="I125" s="9">
        <v>5.24</v>
      </c>
      <c r="J125" s="7"/>
      <c r="K125" s="5"/>
      <c r="L125" s="20">
        <f t="shared" si="2"/>
        <v>0</v>
      </c>
      <c r="M125" s="8"/>
      <c r="N125" s="8">
        <v>10</v>
      </c>
      <c r="O125" s="8"/>
    </row>
    <row r="126" spans="1:15" x14ac:dyDescent="0.25">
      <c r="A126" s="10">
        <f t="shared" si="4"/>
        <v>49</v>
      </c>
      <c r="B126" s="12"/>
      <c r="C126" s="12" t="s">
        <v>27</v>
      </c>
      <c r="D126" s="12" t="s">
        <v>34</v>
      </c>
      <c r="E126" s="10"/>
      <c r="F126" s="11"/>
      <c r="G126" s="11" t="s">
        <v>48</v>
      </c>
      <c r="H126" s="71">
        <v>17697</v>
      </c>
      <c r="I126" s="11">
        <v>5.24</v>
      </c>
      <c r="J126" s="72"/>
      <c r="K126" s="10"/>
      <c r="L126" s="21">
        <f t="shared" si="2"/>
        <v>0</v>
      </c>
      <c r="M126" s="12"/>
      <c r="N126" s="12"/>
      <c r="O126" s="8"/>
    </row>
    <row r="127" spans="1:15" x14ac:dyDescent="0.25">
      <c r="A127" s="10"/>
      <c r="B127" s="12"/>
      <c r="C127" s="12" t="s">
        <v>27</v>
      </c>
      <c r="D127" s="12" t="s">
        <v>111</v>
      </c>
      <c r="E127" s="10"/>
      <c r="F127" s="11"/>
      <c r="G127" s="11" t="s">
        <v>48</v>
      </c>
      <c r="H127" s="71">
        <v>17697</v>
      </c>
      <c r="I127" s="11">
        <v>5.24</v>
      </c>
      <c r="J127" s="72"/>
      <c r="K127" s="10"/>
      <c r="L127" s="21">
        <f t="shared" ref="L127" si="6">J127/24*K127</f>
        <v>0</v>
      </c>
      <c r="M127" s="12">
        <v>2</v>
      </c>
      <c r="N127" s="12"/>
      <c r="O127" s="8"/>
    </row>
    <row r="128" spans="1:15" x14ac:dyDescent="0.25">
      <c r="A128" s="10"/>
      <c r="B128" s="12"/>
      <c r="C128" s="12" t="s">
        <v>27</v>
      </c>
      <c r="D128" s="12" t="s">
        <v>31</v>
      </c>
      <c r="E128" s="10"/>
      <c r="F128" s="11"/>
      <c r="G128" s="11" t="s">
        <v>38</v>
      </c>
      <c r="H128" s="71">
        <v>17697</v>
      </c>
      <c r="I128" s="11">
        <v>5.24</v>
      </c>
      <c r="J128" s="72"/>
      <c r="K128" s="10"/>
      <c r="L128" s="21"/>
      <c r="M128" s="12"/>
      <c r="N128" s="12">
        <v>3</v>
      </c>
      <c r="O128" s="8">
        <v>3</v>
      </c>
    </row>
    <row r="129" spans="1:15" x14ac:dyDescent="0.25">
      <c r="A129" s="10"/>
      <c r="B129" s="12"/>
      <c r="C129" s="12" t="s">
        <v>27</v>
      </c>
      <c r="D129" s="12" t="s">
        <v>39</v>
      </c>
      <c r="E129" s="10"/>
      <c r="F129" s="11"/>
      <c r="G129" s="11" t="s">
        <v>32</v>
      </c>
      <c r="H129" s="71">
        <v>17697</v>
      </c>
      <c r="I129" s="11">
        <v>5.24</v>
      </c>
      <c r="J129" s="72"/>
      <c r="K129" s="10"/>
      <c r="L129" s="21"/>
      <c r="M129" s="12"/>
      <c r="N129" s="12">
        <v>4</v>
      </c>
      <c r="O129" s="8"/>
    </row>
    <row r="130" spans="1:15" x14ac:dyDescent="0.25">
      <c r="A130" s="13"/>
      <c r="B130" s="58" t="s">
        <v>81</v>
      </c>
      <c r="C130" s="14"/>
      <c r="D130" s="14"/>
      <c r="E130" s="13"/>
      <c r="F130" s="13"/>
      <c r="G130" s="13"/>
      <c r="H130" s="13"/>
      <c r="I130" s="13"/>
      <c r="J130" s="15"/>
      <c r="K130" s="15">
        <f>SUBTOTAL(9,K42:K127)</f>
        <v>48</v>
      </c>
      <c r="L130" s="22">
        <f>SUBTOTAL(9,L42:L127)</f>
        <v>0</v>
      </c>
      <c r="M130" s="15">
        <f>SUBTOTAL(9,M42:M127)</f>
        <v>257</v>
      </c>
      <c r="N130" s="15">
        <f>SUBTOTAL(9,N42:N129)</f>
        <v>455</v>
      </c>
      <c r="O130" s="15">
        <f>SUBTOTAL(9,O42:O128)</f>
        <v>140</v>
      </c>
    </row>
    <row r="131" spans="1:15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</row>
    <row r="132" spans="1:15" ht="14.25" customHeight="1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</row>
    <row r="133" spans="1:15" hidden="1" x14ac:dyDescent="0.25">
      <c r="A133" s="16"/>
      <c r="B133" s="16"/>
      <c r="C133" s="17"/>
      <c r="D133" s="17"/>
      <c r="E133" s="16"/>
      <c r="F133" s="16"/>
      <c r="G133" s="16"/>
      <c r="H133" s="16"/>
      <c r="I133" s="16"/>
      <c r="J133" s="16"/>
      <c r="K133" s="16"/>
      <c r="L133" s="17"/>
      <c r="M133" s="17"/>
      <c r="N133" s="16"/>
      <c r="O133" s="16"/>
    </row>
    <row r="134" spans="1:15" hidden="1" x14ac:dyDescent="0.25">
      <c r="A134" s="16"/>
      <c r="B134" s="16"/>
      <c r="C134" s="17"/>
      <c r="D134" s="17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</row>
    <row r="135" spans="1:15" ht="18.75" x14ac:dyDescent="0.3">
      <c r="A135" s="16"/>
      <c r="B135" s="59"/>
      <c r="C135" s="60" t="s">
        <v>133</v>
      </c>
      <c r="D135" s="60"/>
      <c r="E135" s="61"/>
      <c r="F135" s="60"/>
      <c r="G135" s="60"/>
      <c r="H135" s="60"/>
      <c r="I135" s="60"/>
      <c r="J135" s="60" t="s">
        <v>82</v>
      </c>
      <c r="K135" s="60"/>
      <c r="L135" s="62"/>
      <c r="M135" s="17"/>
      <c r="N135" s="16"/>
      <c r="O135" s="16"/>
    </row>
    <row r="136" spans="1:15" ht="18.75" x14ac:dyDescent="0.3">
      <c r="A136" s="16"/>
      <c r="B136" s="59"/>
      <c r="C136" s="63"/>
      <c r="D136" s="60"/>
      <c r="E136" s="60"/>
      <c r="F136" s="61"/>
      <c r="G136" s="64"/>
      <c r="H136" s="64"/>
      <c r="I136" s="64"/>
      <c r="J136" s="64"/>
      <c r="K136" s="65"/>
      <c r="L136" s="62"/>
      <c r="M136" s="16"/>
      <c r="N136" s="16"/>
      <c r="O136" s="16"/>
    </row>
    <row r="137" spans="1:15" ht="18.75" x14ac:dyDescent="0.3">
      <c r="A137" s="16"/>
      <c r="B137" s="59"/>
      <c r="C137" s="60" t="s">
        <v>83</v>
      </c>
      <c r="D137" s="60"/>
      <c r="E137" s="60"/>
      <c r="F137" s="61"/>
      <c r="G137" s="64"/>
      <c r="H137" s="64"/>
      <c r="I137" s="64"/>
      <c r="J137" s="66" t="s">
        <v>134</v>
      </c>
      <c r="K137" s="65"/>
      <c r="L137" s="62"/>
      <c r="M137" s="16"/>
      <c r="N137" s="16"/>
      <c r="O137" s="16"/>
    </row>
    <row r="138" spans="1:15" ht="18.75" x14ac:dyDescent="0.3">
      <c r="A138" s="16"/>
      <c r="B138" s="59"/>
      <c r="C138" s="60"/>
      <c r="D138" s="60"/>
      <c r="E138" s="61"/>
      <c r="F138" s="60"/>
      <c r="G138" s="60"/>
      <c r="H138" s="60"/>
      <c r="I138" s="60"/>
      <c r="J138" s="60"/>
      <c r="K138" s="60"/>
      <c r="L138" s="62"/>
      <c r="M138" s="16"/>
      <c r="N138" s="16"/>
      <c r="O138" s="16"/>
    </row>
    <row r="139" spans="1:15" x14ac:dyDescent="0.25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1:15" x14ac:dyDescent="0.25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</row>
    <row r="141" spans="1:15" x14ac:dyDescent="0.25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</row>
    <row r="142" spans="1:15" x14ac:dyDescent="0.25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</row>
    <row r="143" spans="1:15" x14ac:dyDescent="0.25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</row>
    <row r="144" spans="1:15" x14ac:dyDescent="0.25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  <row r="145" spans="1:15" x14ac:dyDescent="0.25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</row>
    <row r="146" spans="1:15" x14ac:dyDescent="0.25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</row>
    <row r="147" spans="1:15" x14ac:dyDescent="0.25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5" x14ac:dyDescent="0.25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</row>
    <row r="149" spans="1:15" x14ac:dyDescent="0.25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</row>
    <row r="150" spans="1:15" x14ac:dyDescent="0.25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</row>
    <row r="151" spans="1:15" x14ac:dyDescent="0.25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</row>
    <row r="152" spans="1:15" x14ac:dyDescent="0.25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</row>
  </sheetData>
  <sheetProtection selectLockedCells="1" selectUnlockedCells="1"/>
  <autoFilter ref="A35:O127" xr:uid="{00000000-0009-0000-0000-000000000000}">
    <filterColumn colId="12" showButton="0"/>
    <filterColumn colId="13" showButton="0"/>
  </autoFilter>
  <mergeCells count="102">
    <mergeCell ref="F5:L5"/>
    <mergeCell ref="F7:L7"/>
    <mergeCell ref="A105:A107"/>
    <mergeCell ref="B105:B107"/>
    <mergeCell ref="F105:F107"/>
    <mergeCell ref="B90:B91"/>
    <mergeCell ref="A90:A91"/>
    <mergeCell ref="C90:C91"/>
    <mergeCell ref="F90:F91"/>
    <mergeCell ref="F88:F89"/>
    <mergeCell ref="F92:F93"/>
    <mergeCell ref="F96:F98"/>
    <mergeCell ref="F99:F100"/>
    <mergeCell ref="F102:F104"/>
    <mergeCell ref="F108:F109"/>
    <mergeCell ref="F67:F69"/>
    <mergeCell ref="F70:F71"/>
    <mergeCell ref="F73:F74"/>
    <mergeCell ref="F75:F76"/>
    <mergeCell ref="F77:F78"/>
    <mergeCell ref="F80:F82"/>
    <mergeCell ref="F83:F84"/>
    <mergeCell ref="F86:F87"/>
    <mergeCell ref="F42:F44"/>
    <mergeCell ref="F53:F54"/>
    <mergeCell ref="F64:F66"/>
    <mergeCell ref="N13:N14"/>
    <mergeCell ref="A7:E7"/>
    <mergeCell ref="K13:K14"/>
    <mergeCell ref="L13:L14"/>
    <mergeCell ref="M13:M14"/>
    <mergeCell ref="G35:G40"/>
    <mergeCell ref="H35:H40"/>
    <mergeCell ref="I35:I40"/>
    <mergeCell ref="J35:J40"/>
    <mergeCell ref="M35:O35"/>
    <mergeCell ref="K36:K40"/>
    <mergeCell ref="L36:L40"/>
    <mergeCell ref="M36:M40"/>
    <mergeCell ref="A35:A40"/>
    <mergeCell ref="E35:E40"/>
    <mergeCell ref="F35:F40"/>
    <mergeCell ref="B35:B40"/>
    <mergeCell ref="D35:D40"/>
    <mergeCell ref="C42:C44"/>
    <mergeCell ref="C35:C40"/>
    <mergeCell ref="O36:O40"/>
    <mergeCell ref="N36:N40"/>
    <mergeCell ref="E42:E44"/>
    <mergeCell ref="F45:F46"/>
    <mergeCell ref="A47:A48"/>
    <mergeCell ref="B47:B48"/>
    <mergeCell ref="F47:F48"/>
    <mergeCell ref="F56:F57"/>
    <mergeCell ref="F61:F63"/>
    <mergeCell ref="A56:A57"/>
    <mergeCell ref="B56:B57"/>
    <mergeCell ref="A61:A63"/>
    <mergeCell ref="B61:B63"/>
    <mergeCell ref="A50:A51"/>
    <mergeCell ref="B50:B51"/>
    <mergeCell ref="F50:F51"/>
    <mergeCell ref="A83:A84"/>
    <mergeCell ref="B83:B84"/>
    <mergeCell ref="A73:A74"/>
    <mergeCell ref="A42:A44"/>
    <mergeCell ref="B42:B44"/>
    <mergeCell ref="A53:A54"/>
    <mergeCell ref="B53:B54"/>
    <mergeCell ref="B73:B74"/>
    <mergeCell ref="B75:B76"/>
    <mergeCell ref="A77:A78"/>
    <mergeCell ref="B77:B78"/>
    <mergeCell ref="A75:A76"/>
    <mergeCell ref="A67:A69"/>
    <mergeCell ref="B67:B69"/>
    <mergeCell ref="A64:A66"/>
    <mergeCell ref="B64:B66"/>
    <mergeCell ref="A45:A46"/>
    <mergeCell ref="B45:B46"/>
    <mergeCell ref="A5:E5"/>
    <mergeCell ref="A108:A109"/>
    <mergeCell ref="B108:B109"/>
    <mergeCell ref="C108:C109"/>
    <mergeCell ref="C70:C71"/>
    <mergeCell ref="C102:C104"/>
    <mergeCell ref="B102:B104"/>
    <mergeCell ref="A102:A104"/>
    <mergeCell ref="B70:B71"/>
    <mergeCell ref="A70:A71"/>
    <mergeCell ref="A99:A100"/>
    <mergeCell ref="B99:B100"/>
    <mergeCell ref="A92:A93"/>
    <mergeCell ref="B92:B93"/>
    <mergeCell ref="A96:A98"/>
    <mergeCell ref="B96:B98"/>
    <mergeCell ref="A86:A87"/>
    <mergeCell ref="B86:B87"/>
    <mergeCell ref="A88:A89"/>
    <mergeCell ref="B88:B89"/>
    <mergeCell ref="A80:A82"/>
    <mergeCell ref="B80:B82"/>
  </mergeCells>
  <printOptions verticalCentered="1"/>
  <pageMargins left="0.27559055118110237" right="0.19685039370078741" top="0.23622047244094491" bottom="0.23622047244094491" header="0.19685039370078741" footer="0.19685039370078741"/>
  <pageSetup paperSize="9" scale="55" orientation="landscape" r:id="rId1"/>
  <rowBreaks count="3" manualBreakCount="3">
    <brk id="32" max="16383" man="1"/>
    <brk id="74" max="16383" man="1"/>
    <brk id="114" max="5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0:I1048576"/>
  <sheetViews>
    <sheetView topLeftCell="A1048522" workbookViewId="0">
      <selection activeCell="J1048530" sqref="J1048530"/>
    </sheetView>
  </sheetViews>
  <sheetFormatPr defaultRowHeight="15" x14ac:dyDescent="0.25"/>
  <sheetData>
    <row r="10" spans="6:7" x14ac:dyDescent="0.25">
      <c r="F10" t="s">
        <v>122</v>
      </c>
      <c r="G10" t="s">
        <v>121</v>
      </c>
    </row>
    <row r="11" spans="6:7" x14ac:dyDescent="0.25">
      <c r="G11" t="s">
        <v>123</v>
      </c>
    </row>
    <row r="1048522" spans="1:3" x14ac:dyDescent="0.25">
      <c r="C1048522" t="s">
        <v>129</v>
      </c>
    </row>
    <row r="1048523" spans="1:3" x14ac:dyDescent="0.25">
      <c r="C1048523" t="s">
        <v>130</v>
      </c>
    </row>
    <row r="1048524" spans="1:3" x14ac:dyDescent="0.25">
      <c r="A1048524" t="s">
        <v>125</v>
      </c>
      <c r="C1048524" t="s">
        <v>131</v>
      </c>
    </row>
    <row r="1048525" spans="1:3" x14ac:dyDescent="0.25">
      <c r="C1048525" t="e">
        <f>с см</f>
        <v>#NAME?</v>
      </c>
    </row>
    <row r="1048553" spans="2:3" x14ac:dyDescent="0.25">
      <c r="B1048553">
        <v>0</v>
      </c>
    </row>
    <row r="1048554" spans="2:3" x14ac:dyDescent="0.25">
      <c r="B1048554" t="s">
        <v>127</v>
      </c>
      <c r="C1048554" t="s">
        <v>128</v>
      </c>
    </row>
    <row r="1048574" spans="8:9" x14ac:dyDescent="0.25">
      <c r="H1048574" t="s">
        <v>125</v>
      </c>
      <c r="I1048574" t="s">
        <v>126</v>
      </c>
    </row>
    <row r="1048576" spans="8:9" x14ac:dyDescent="0.25">
      <c r="H104857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2022-08-19T04:59:37Z</dcterms:modified>
</cp:coreProperties>
</file>